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jandraphmlc/Desktop/Cypher/"/>
    </mc:Choice>
  </mc:AlternateContent>
  <xr:revisionPtr revIDLastSave="0" documentId="8_{63FB844D-94B8-B240-B8DB-BE05EEDF33B1}" xr6:coauthVersionLast="47" xr6:coauthVersionMax="47" xr10:uidLastSave="{00000000-0000-0000-0000-000000000000}"/>
  <bookViews>
    <workbookView xWindow="400" yWindow="740" windowWidth="29000" windowHeight="16740" xr2:uid="{680D3CB4-D6F3-47B5-9CD6-31B2345713F8}"/>
  </bookViews>
  <sheets>
    <sheet name="Practice Detail" sheetId="4" r:id="rId1"/>
  </sheets>
  <definedNames>
    <definedName name="_xlnm._FilterDatabase" localSheetId="0" hidden="1">'Practice Detail'!$A$2:$X$201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2" i="4" l="1"/>
  <c r="I202" i="4" s="1"/>
  <c r="H131" i="4"/>
  <c r="I131" i="4" s="1"/>
  <c r="H36" i="4"/>
  <c r="I36" i="4" s="1"/>
  <c r="H7" i="4"/>
  <c r="I7" i="4" s="1"/>
  <c r="H96" i="4"/>
  <c r="I96" i="4" s="1"/>
  <c r="H127" i="4"/>
  <c r="I127" i="4" s="1"/>
  <c r="H12" i="4"/>
  <c r="I12" i="4" s="1"/>
  <c r="H178" i="4"/>
  <c r="I178" i="4" s="1"/>
  <c r="H100" i="4"/>
  <c r="I100" i="4" s="1"/>
  <c r="H43" i="4"/>
  <c r="I43" i="4" s="1"/>
  <c r="H132" i="4"/>
  <c r="I132" i="4" s="1"/>
  <c r="H58" i="4"/>
  <c r="I58" i="4" s="1"/>
  <c r="H140" i="4"/>
  <c r="I140" i="4" s="1"/>
  <c r="H46" i="4"/>
  <c r="I46" i="4" s="1"/>
  <c r="H88" i="4"/>
  <c r="I88" i="4" s="1"/>
  <c r="H172" i="4"/>
  <c r="I172" i="4" s="1"/>
  <c r="H48" i="4"/>
  <c r="I48" i="4" s="1"/>
  <c r="H192" i="4"/>
  <c r="I192" i="4" s="1"/>
  <c r="H35" i="4"/>
  <c r="I35" i="4" s="1"/>
  <c r="H141" i="4"/>
  <c r="I141" i="4" s="1"/>
  <c r="H138" i="4"/>
  <c r="I138" i="4" s="1"/>
  <c r="H173" i="4"/>
  <c r="I173" i="4" s="1"/>
  <c r="H23" i="4"/>
  <c r="I23" i="4" s="1"/>
  <c r="H193" i="4"/>
  <c r="I193" i="4" s="1"/>
  <c r="H175" i="4"/>
  <c r="I175" i="4" s="1"/>
  <c r="H195" i="4"/>
  <c r="I195" i="4" s="1"/>
  <c r="H98" i="4"/>
  <c r="I98" i="4" s="1"/>
  <c r="H111" i="4"/>
  <c r="I111" i="4" s="1"/>
  <c r="H119" i="4"/>
  <c r="I119" i="4" s="1"/>
  <c r="H161" i="4"/>
  <c r="I161" i="4" s="1"/>
  <c r="H41" i="4"/>
  <c r="I41" i="4" s="1"/>
  <c r="H18" i="4"/>
  <c r="I18" i="4" s="1"/>
  <c r="H21" i="4"/>
  <c r="I21" i="4" s="1"/>
  <c r="H102" i="4"/>
  <c r="I102" i="4" s="1"/>
  <c r="H51" i="4"/>
  <c r="I51" i="4" s="1"/>
  <c r="H105" i="4"/>
  <c r="I105" i="4" s="1"/>
  <c r="H198" i="4"/>
  <c r="I198" i="4" s="1"/>
  <c r="H30" i="4"/>
  <c r="I30" i="4" s="1"/>
  <c r="H123" i="4"/>
  <c r="I123" i="4" s="1"/>
  <c r="H134" i="4"/>
  <c r="I134" i="4" s="1"/>
  <c r="H27" i="4"/>
  <c r="I27" i="4" s="1"/>
  <c r="H120" i="4"/>
  <c r="I120" i="4" s="1"/>
  <c r="H83" i="4"/>
  <c r="I83" i="4" s="1"/>
  <c r="H87" i="4"/>
  <c r="I87" i="4" s="1"/>
  <c r="H197" i="4"/>
  <c r="I197" i="4" s="1"/>
  <c r="H34" i="4"/>
  <c r="I34" i="4" s="1"/>
  <c r="H156" i="4"/>
  <c r="I156" i="4" s="1"/>
  <c r="H182" i="4"/>
  <c r="I182" i="4" s="1"/>
  <c r="H10" i="4"/>
  <c r="I10" i="4" s="1"/>
  <c r="H3" i="4"/>
  <c r="I3" i="4" s="1"/>
  <c r="H133" i="4"/>
  <c r="I133" i="4" s="1"/>
  <c r="H70" i="4"/>
  <c r="I70" i="4" s="1"/>
  <c r="H166" i="4"/>
  <c r="I166" i="4" s="1"/>
  <c r="H177" i="4"/>
  <c r="I177" i="4" s="1"/>
  <c r="H75" i="4"/>
  <c r="I75" i="4" s="1"/>
  <c r="H191" i="4"/>
  <c r="I191" i="4" s="1"/>
  <c r="H29" i="4"/>
  <c r="I29" i="4" s="1"/>
  <c r="H130" i="4"/>
  <c r="I130" i="4" s="1"/>
  <c r="H190" i="4"/>
  <c r="I190" i="4" s="1"/>
  <c r="H145" i="4"/>
  <c r="I145" i="4" s="1"/>
  <c r="H118" i="4"/>
  <c r="I118" i="4" s="1"/>
  <c r="H37" i="4"/>
  <c r="I37" i="4" s="1"/>
  <c r="H57" i="4"/>
  <c r="I57" i="4" s="1"/>
  <c r="H33" i="4"/>
  <c r="I33" i="4" s="1"/>
  <c r="H168" i="4"/>
  <c r="I168" i="4" s="1"/>
  <c r="H167" i="4"/>
  <c r="I167" i="4" s="1"/>
  <c r="H114" i="4"/>
  <c r="I114" i="4" s="1"/>
  <c r="H71" i="4"/>
  <c r="I71" i="4" s="1"/>
  <c r="H169" i="4"/>
  <c r="I169" i="4" s="1"/>
  <c r="H199" i="4"/>
  <c r="I199" i="4" s="1"/>
  <c r="H187" i="4"/>
  <c r="I187" i="4" s="1"/>
  <c r="H112" i="4"/>
  <c r="I112" i="4" s="1"/>
  <c r="H5" i="4"/>
  <c r="I5" i="4" s="1"/>
  <c r="H22" i="4"/>
  <c r="I22" i="4" s="1"/>
  <c r="H11" i="4"/>
  <c r="I11" i="4" s="1"/>
  <c r="H164" i="4"/>
  <c r="I164" i="4" s="1"/>
  <c r="H170" i="4"/>
  <c r="I170" i="4" s="1"/>
  <c r="H16" i="4"/>
  <c r="I16" i="4" s="1"/>
  <c r="H185" i="4"/>
  <c r="I185" i="4" s="1"/>
  <c r="H129" i="4"/>
  <c r="I129" i="4" s="1"/>
  <c r="H106" i="4"/>
  <c r="I106" i="4" s="1"/>
  <c r="H101" i="4"/>
  <c r="I101" i="4" s="1"/>
  <c r="H65" i="4"/>
  <c r="I65" i="4" s="1"/>
  <c r="H15" i="4"/>
  <c r="I15" i="4" s="1"/>
  <c r="H189" i="4"/>
  <c r="I189" i="4" s="1"/>
  <c r="H69" i="4"/>
  <c r="I69" i="4" s="1"/>
  <c r="H38" i="4"/>
  <c r="I38" i="4" s="1"/>
  <c r="H97" i="4"/>
  <c r="I97" i="4" s="1"/>
  <c r="H66" i="4"/>
  <c r="I66" i="4" s="1"/>
  <c r="H99" i="4"/>
  <c r="I99" i="4" s="1"/>
  <c r="H155" i="4"/>
  <c r="I155" i="4" s="1"/>
  <c r="H19" i="4"/>
  <c r="I19" i="4" s="1"/>
  <c r="H186" i="4"/>
  <c r="I186" i="4" s="1"/>
  <c r="H73" i="4"/>
  <c r="I73" i="4" s="1"/>
  <c r="H159" i="4"/>
  <c r="I159" i="4" s="1"/>
  <c r="H32" i="4"/>
  <c r="I32" i="4" s="1"/>
  <c r="H163" i="4"/>
  <c r="I163" i="4" s="1"/>
  <c r="H125" i="4"/>
  <c r="I125" i="4" s="1"/>
  <c r="H104" i="4"/>
  <c r="I104" i="4" s="1"/>
  <c r="H201" i="4"/>
  <c r="I201" i="4" s="1"/>
  <c r="H40" i="4"/>
  <c r="I40" i="4" s="1"/>
  <c r="H142" i="4"/>
  <c r="I142" i="4" s="1"/>
  <c r="H14" i="4"/>
  <c r="I14" i="4" s="1"/>
  <c r="H128" i="4"/>
  <c r="I128" i="4" s="1"/>
  <c r="H194" i="4"/>
  <c r="I194" i="4" s="1"/>
  <c r="H126" i="4"/>
  <c r="I126" i="4" s="1"/>
  <c r="H94" i="4"/>
  <c r="I94" i="4" s="1"/>
  <c r="H53" i="4"/>
  <c r="I53" i="4" s="1"/>
  <c r="H196" i="4"/>
  <c r="I196" i="4" s="1"/>
  <c r="H81" i="4"/>
  <c r="I81" i="4" s="1"/>
  <c r="H171" i="4"/>
  <c r="I171" i="4" s="1"/>
  <c r="H89" i="4"/>
  <c r="I89" i="4" s="1"/>
  <c r="H180" i="4"/>
  <c r="I180" i="4" s="1"/>
  <c r="H44" i="4"/>
  <c r="I44" i="4" s="1"/>
  <c r="H188" i="4"/>
  <c r="I188" i="4" s="1"/>
  <c r="H59" i="4"/>
  <c r="I59" i="4" s="1"/>
  <c r="H45" i="4"/>
  <c r="I45" i="4" s="1"/>
  <c r="H91" i="4"/>
  <c r="I91" i="4" s="1"/>
  <c r="H84" i="4"/>
  <c r="I84" i="4" s="1"/>
  <c r="H200" i="4"/>
  <c r="I200" i="4" s="1"/>
  <c r="H136" i="4"/>
  <c r="I136" i="4" s="1"/>
  <c r="H28" i="4"/>
  <c r="I28" i="4" s="1"/>
  <c r="H121" i="4"/>
  <c r="I121" i="4" s="1"/>
  <c r="H64" i="4"/>
  <c r="I64" i="4" s="1"/>
  <c r="H122" i="4"/>
  <c r="I122" i="4" s="1"/>
  <c r="H139" i="4"/>
  <c r="I139" i="4" s="1"/>
  <c r="H151" i="4"/>
  <c r="I151" i="4" s="1"/>
  <c r="H62" i="4"/>
  <c r="I62" i="4" s="1"/>
  <c r="H149" i="4"/>
  <c r="I149" i="4" s="1"/>
  <c r="H49" i="4"/>
  <c r="I49" i="4" s="1"/>
  <c r="H181" i="4"/>
  <c r="I181" i="4" s="1"/>
  <c r="H82" i="4"/>
  <c r="I82" i="4" s="1"/>
  <c r="H144" i="4"/>
  <c r="I144" i="4" s="1"/>
  <c r="H135" i="4"/>
  <c r="I135" i="4" s="1"/>
  <c r="H116" i="4"/>
  <c r="I116" i="4" s="1"/>
  <c r="H68" i="4"/>
  <c r="I68" i="4" s="1"/>
  <c r="H79" i="4"/>
  <c r="I79" i="4" s="1"/>
  <c r="H124" i="4"/>
  <c r="I124" i="4" s="1"/>
  <c r="H17" i="4"/>
  <c r="I17" i="4" s="1"/>
  <c r="H109" i="4"/>
  <c r="I109" i="4" s="1"/>
  <c r="H162" i="4"/>
  <c r="I162" i="4" s="1"/>
  <c r="H31" i="4"/>
  <c r="I31" i="4" s="1"/>
  <c r="H146" i="4"/>
  <c r="I146" i="4" s="1"/>
  <c r="H150" i="4"/>
  <c r="I150" i="4" s="1"/>
  <c r="H158" i="4"/>
  <c r="I158" i="4" s="1"/>
  <c r="H160" i="4"/>
  <c r="I160" i="4" s="1"/>
  <c r="H157" i="4"/>
  <c r="I157" i="4" s="1"/>
  <c r="H90" i="4"/>
  <c r="I90" i="4" s="1"/>
  <c r="H72" i="4"/>
  <c r="I72" i="4" s="1"/>
  <c r="H50" i="4"/>
  <c r="I50" i="4" s="1"/>
  <c r="H6" i="4"/>
  <c r="I6" i="4" s="1"/>
  <c r="H179" i="4"/>
  <c r="I179" i="4" s="1"/>
  <c r="H137" i="4"/>
  <c r="I137" i="4" s="1"/>
  <c r="H110" i="4"/>
  <c r="I110" i="4" s="1"/>
  <c r="H56" i="4"/>
  <c r="I56" i="4" s="1"/>
  <c r="H61" i="4"/>
  <c r="I61" i="4" s="1"/>
  <c r="H78" i="4"/>
  <c r="I78" i="4" s="1"/>
  <c r="H13" i="4"/>
  <c r="I13" i="4" s="1"/>
  <c r="H54" i="4"/>
  <c r="I54" i="4" s="1"/>
  <c r="H47" i="4"/>
  <c r="I47" i="4" s="1"/>
  <c r="H52" i="4"/>
  <c r="I52" i="4" s="1"/>
  <c r="H103" i="4"/>
  <c r="I103" i="4" s="1"/>
  <c r="H148" i="4"/>
  <c r="I148" i="4" s="1"/>
  <c r="H95" i="4"/>
  <c r="I95" i="4" s="1"/>
  <c r="H183" i="4"/>
  <c r="I183" i="4" s="1"/>
  <c r="H25" i="4"/>
  <c r="I25" i="4" s="1"/>
  <c r="H113" i="4"/>
  <c r="I113" i="4" s="1"/>
  <c r="H85" i="4"/>
  <c r="I85" i="4" s="1"/>
  <c r="H74" i="4"/>
  <c r="I74" i="4" s="1"/>
  <c r="H20" i="4"/>
  <c r="I20" i="4" s="1"/>
  <c r="H174" i="4"/>
  <c r="I174" i="4" s="1"/>
  <c r="H107" i="4"/>
  <c r="I107" i="4" s="1"/>
  <c r="H8" i="4"/>
  <c r="I8" i="4" s="1"/>
  <c r="H55" i="4"/>
  <c r="I55" i="4" s="1"/>
  <c r="H86" i="4"/>
  <c r="I86" i="4" s="1"/>
  <c r="H76" i="4"/>
  <c r="I76" i="4" s="1"/>
  <c r="H63" i="4"/>
  <c r="I63" i="4" s="1"/>
  <c r="H39" i="4"/>
  <c r="I39" i="4" s="1"/>
  <c r="H26" i="4"/>
  <c r="I26" i="4" s="1"/>
  <c r="H92" i="4"/>
  <c r="I92" i="4" s="1"/>
  <c r="H165" i="4"/>
  <c r="I165" i="4" s="1"/>
  <c r="H115" i="4"/>
  <c r="I115" i="4" s="1"/>
  <c r="H152" i="4"/>
  <c r="I152" i="4" s="1"/>
  <c r="H117" i="4"/>
  <c r="I117" i="4" s="1"/>
  <c r="H60" i="4"/>
  <c r="I60" i="4" s="1"/>
  <c r="H42" i="4"/>
  <c r="I42" i="4" s="1"/>
  <c r="H24" i="4"/>
  <c r="I24" i="4" s="1"/>
  <c r="H4" i="4"/>
  <c r="I4" i="4" s="1"/>
  <c r="H153" i="4"/>
  <c r="I153" i="4" s="1"/>
  <c r="H67" i="4"/>
  <c r="I67" i="4" s="1"/>
  <c r="H147" i="4"/>
  <c r="I147" i="4" s="1"/>
  <c r="H9" i="4"/>
  <c r="I9" i="4" s="1"/>
  <c r="H154" i="4"/>
  <c r="I154" i="4" s="1"/>
  <c r="H80" i="4"/>
  <c r="I80" i="4" s="1"/>
  <c r="H176" i="4"/>
  <c r="I176" i="4" s="1"/>
  <c r="H143" i="4"/>
  <c r="I143" i="4" s="1"/>
  <c r="H184" i="4"/>
  <c r="I184" i="4" s="1"/>
  <c r="H108" i="4"/>
  <c r="I108" i="4" s="1"/>
  <c r="H93" i="4"/>
  <c r="I93" i="4" s="1"/>
  <c r="H77" i="4"/>
  <c r="I77" i="4" s="1"/>
</calcChain>
</file>

<file path=xl/sharedStrings.xml><?xml version="1.0" encoding="utf-8"?>
<sst xmlns="http://schemas.openxmlformats.org/spreadsheetml/2006/main" count="1000" uniqueCount="617">
  <si>
    <t>Population Health Learning Center
EPT Practice Payments
Last Updated: Nov 27, 2024
For questions, please email info@pophealthlc.org</t>
  </si>
  <si>
    <t>EPT Application ID</t>
  </si>
  <si>
    <t>EPT Practice Name</t>
  </si>
  <si>
    <t>Name of Practice</t>
  </si>
  <si>
    <t>Provider Reported NPIs</t>
  </si>
  <si>
    <t>Assigned Lives</t>
  </si>
  <si>
    <t>EPT Sponsor MCP</t>
  </si>
  <si>
    <t>County</t>
  </si>
  <si>
    <t>Revised Potential Practice Payment</t>
  </si>
  <si>
    <t>Payment Per Milestone</t>
  </si>
  <si>
    <t>Fariborz David Satey MD Inc - Dr. Satey's Pediatrics</t>
  </si>
  <si>
    <t>a.Fariborz David Satey MD Inc b.Dr Satey’s Pediatrics and adolescent medical clinic.</t>
  </si>
  <si>
    <t>1356489629</t>
  </si>
  <si>
    <t>Health Net Community Solutions Inc. </t>
  </si>
  <si>
    <t>Los Angeles County</t>
  </si>
  <si>
    <t>Acacia Family Medical Group</t>
  </si>
  <si>
    <t>1871603258, 1659539906</t>
  </si>
  <si>
    <t>Central California Alliance for Health </t>
  </si>
  <si>
    <t>Monterey County</t>
  </si>
  <si>
    <t>Adventist Health Delano</t>
  </si>
  <si>
    <t>1528324167, 1689037533, 1245694306, 1851429658, 1851429658</t>
  </si>
  <si>
    <t>Kern Family Health Care </t>
  </si>
  <si>
    <t>Kern County</t>
  </si>
  <si>
    <t>Ajitpal S Tiwana MD</t>
  </si>
  <si>
    <t>Ajitpal S Tiwana Md</t>
  </si>
  <si>
    <t>1497251912</t>
  </si>
  <si>
    <t>Alameda Health System</t>
  </si>
  <si>
    <t>1104959089, 1033241633,	
1548551997, 1922131804</t>
  </si>
  <si>
    <t>Alameda Alliance for Health </t>
  </si>
  <si>
    <t>Alameda County</t>
  </si>
  <si>
    <t>Aliya I Ali MD</t>
  </si>
  <si>
    <t>Aliya I Ali , MD.</t>
  </si>
  <si>
    <t>1962513846</t>
  </si>
  <si>
    <t>Allied Health Solutions Medical Group</t>
  </si>
  <si>
    <t>Allied Health Solutions Medical Group, A Professional Corporation</t>
  </si>
  <si>
    <t>1750696308</t>
  </si>
  <si>
    <t>L.A. Care Health Plan </t>
  </si>
  <si>
    <t>Clovis Pediatric Group</t>
  </si>
  <si>
    <t>Amar Siddique, M.D. Inc dba: Clovis Pediatric Group</t>
  </si>
  <si>
    <t>1538574660</t>
  </si>
  <si>
    <t>CalViva Health </t>
  </si>
  <si>
    <t>Fresno County; Madera County</t>
  </si>
  <si>
    <t>American Indian Health &amp; Services</t>
  </si>
  <si>
    <t>1740222934</t>
  </si>
  <si>
    <t>CenCal Health </t>
  </si>
  <si>
    <t>Santa Barbara County</t>
  </si>
  <si>
    <t>Ampla Health</t>
  </si>
  <si>
    <t>1497931828, 1477586808, 1316963606, 1639194004, 1689699415, 1801829296, 1811329899, 1952333635, 1285667758, 1255350351, 1831115070, 1952326811</t>
  </si>
  <si>
    <t>Partnership Health Plan of California </t>
  </si>
  <si>
    <t>Colusa County; Butte County; Glenn County; Sutter County; Tehama County; Yolo County</t>
  </si>
  <si>
    <t>Annapoorani Thenappan MD Inc</t>
  </si>
  <si>
    <t>1982959243
1275564213</t>
  </si>
  <si>
    <t>Annette Coronel Perey MD Inc</t>
  </si>
  <si>
    <t>Annette Coronel Perey, Md, Inc</t>
  </si>
  <si>
    <t>1952670341</t>
  </si>
  <si>
    <t>All for Kids</t>
  </si>
  <si>
    <t>Anuradha Dubey, MD, Inc. dba All for Kids</t>
  </si>
  <si>
    <t>1720432438</t>
  </si>
  <si>
    <t>Health Plan of San Joaquin</t>
  </si>
  <si>
    <t>Stanislaus County</t>
  </si>
  <si>
    <t>APLA Health</t>
  </si>
  <si>
    <t>APLA Health &amp; Wellness DBA APLA Health</t>
  </si>
  <si>
    <t>1811367709
1639414139
1316602725
1790202968</t>
  </si>
  <si>
    <t>Aruna Pallapati, MD</t>
  </si>
  <si>
    <t>Aruna Pallapati MD Inc.</t>
  </si>
  <si>
    <t>1427394410, 1750564779, 1114063575</t>
  </si>
  <si>
    <t>Inland Empire Health Plan </t>
  </si>
  <si>
    <t>Riverside County</t>
  </si>
  <si>
    <t>Asian Pacific Health Care Venture</t>
  </si>
  <si>
    <t>Asian Pacific Health Care Venture, Inc.</t>
  </si>
  <si>
    <t>1336208255, 1336208255, 1336208255</t>
  </si>
  <si>
    <t>Aspen Family Medical Group of Modesto</t>
  </si>
  <si>
    <t>Aspen Family Medical Group of Modesto, A Medical Corporation</t>
  </si>
  <si>
    <t>1467533737</t>
  </si>
  <si>
    <t>Atalla Medical Group</t>
  </si>
  <si>
    <t>1457687204</t>
  </si>
  <si>
    <t>Aria Community Health Center</t>
  </si>
  <si>
    <t>Avenal Community Health Center dba Aria Community Health Center</t>
  </si>
  <si>
    <t>1912312273, 1073868527, 1235562224, 1275918674, 1992176267, 1154736429, 1669929543, 1437607728, 1801347885, 1427506716, 1700391943, 1356860852, 1699294108, 1700393956, 1306349501, 1659866879, 1871064485, 1700448636, 1083274609, 1053942250, 1669019139, 1811516438, 1174142798, 1548726961, 1225387616, 1235826116</t>
  </si>
  <si>
    <t>Fresno County; Kings County; Tulare County</t>
  </si>
  <si>
    <t>Barton Health System</t>
  </si>
  <si>
    <t>1053310326</t>
  </si>
  <si>
    <t>El Dorado County</t>
  </si>
  <si>
    <t>Bartz Altadonna Community Health Center</t>
  </si>
  <si>
    <t>1811279763</t>
  </si>
  <si>
    <t>Kern County; Los Angeles County</t>
  </si>
  <si>
    <t>Bendito Medical Corporation</t>
  </si>
  <si>
    <t>1679100911</t>
  </si>
  <si>
    <t>San Bernardino County</t>
  </si>
  <si>
    <t>Bendito Pediatrics Inc</t>
  </si>
  <si>
    <t>Bendito Pediatrics, Inc</t>
  </si>
  <si>
    <t>1144596966</t>
  </si>
  <si>
    <t>Binh Le MD</t>
  </si>
  <si>
    <t>1598729410</t>
  </si>
  <si>
    <t>Camino Health Center</t>
  </si>
  <si>
    <t>1538549449, 1366560393, 1194274811</t>
  </si>
  <si>
    <t>CalOptima</t>
  </si>
  <si>
    <t>Orange County</t>
  </si>
  <si>
    <t>Capitol Family Medical Associates</t>
  </si>
  <si>
    <t>Sacramento County</t>
  </si>
  <si>
    <t>Cardin HealthCare Inc</t>
  </si>
  <si>
    <t>Cardin HealthCare, Inc</t>
  </si>
  <si>
    <t>1467411744, 1043640063</t>
  </si>
  <si>
    <t>One Community Health</t>
  </si>
  <si>
    <t>Cares Community Clinic dba as One Community Health</t>
  </si>
  <si>
    <t>1982114492</t>
  </si>
  <si>
    <t>Anthem Blue Cross Partnership Plan </t>
  </si>
  <si>
    <t>Caspian Medical Clinic</t>
  </si>
  <si>
    <t>Caspian Medical Clinic corp.</t>
  </si>
  <si>
    <t>1114191798</t>
  </si>
  <si>
    <t>Cedars Family Medicine</t>
  </si>
  <si>
    <t>Cedars Family Medicine Inc.</t>
  </si>
  <si>
    <t>1215297463</t>
  </si>
  <si>
    <t>Celebrating Life Community Health Center</t>
  </si>
  <si>
    <t>1386273100, 1578221537, 1013630128, 1558068098, 1841913951</t>
  </si>
  <si>
    <t>Chapa-De Indian Health Program</t>
  </si>
  <si>
    <t>1114057163</t>
  </si>
  <si>
    <t>Nevada County; Placer County</t>
  </si>
  <si>
    <t>Children's Hospital of Orange County (CHOC Childrens)</t>
  </si>
  <si>
    <t>1427121375, 1265569008, 1679600852, 1568599769</t>
  </si>
  <si>
    <t>Children's Primary Care Medical Group</t>
  </si>
  <si>
    <t>Children's Primary Care Medical Group, Inc. dba Children's Primary Care Medical Group</t>
  </si>
  <si>
    <t>1184788291</t>
  </si>
  <si>
    <t>Riverside County; San Diego County</t>
  </si>
  <si>
    <t>Chinatown Service Center (CSC Health)</t>
  </si>
  <si>
    <t>Chinatown Service Center dba "CSC Health"</t>
  </si>
  <si>
    <t>1427046754</t>
  </si>
  <si>
    <t>CHOICE Health Network</t>
  </si>
  <si>
    <t>1952073157, 1306296835, 1376735340</t>
  </si>
  <si>
    <t>Los Angeles County; Orange County</t>
  </si>
  <si>
    <t>City Medical Group</t>
  </si>
  <si>
    <t>City Medical Group Inc</t>
  </si>
  <si>
    <t>1942756937, 1487827929</t>
  </si>
  <si>
    <t>Clinica del Socorro Medical Group Inc</t>
  </si>
  <si>
    <t>Clinica del Socorro Medical Group, Inc</t>
  </si>
  <si>
    <t>1215263827</t>
  </si>
  <si>
    <t>Clinica Msr. Oscar A. Romero</t>
  </si>
  <si>
    <t xml:space="preserve">1275629495, 1316033533, 1295483204, 1063148856, 1245966886, 1053047670 </t>
  </si>
  <si>
    <t>Coalinga Valley Health Clinics</t>
  </si>
  <si>
    <t>Coalinga Valley Health Clinics, Inc.</t>
  </si>
  <si>
    <t>1396874558, 1104955483</t>
  </si>
  <si>
    <t>Fresno County</t>
  </si>
  <si>
    <t>Coastal Kids</t>
  </si>
  <si>
    <t>Coastal Kids, A professional Medical Corporation</t>
  </si>
  <si>
    <t>1740311737</t>
  </si>
  <si>
    <t>Kern County; Los Angeles County; Orange County; San Bernardino County</t>
  </si>
  <si>
    <t>Community Health Centers of America</t>
  </si>
  <si>
    <t>1891207684</t>
  </si>
  <si>
    <t>Alameda County; Contra Costa County; Fresno County; Madera County; Mariposa County; Merced County; Kern County; Sacramento County; Solano County; San Joaquin County; Stanislaus County</t>
  </si>
  <si>
    <t>Community Pediatric Clinic Inc</t>
  </si>
  <si>
    <t>Community Pediatric Clinic, Inc.</t>
  </si>
  <si>
    <t>1598075442</t>
  </si>
  <si>
    <t>Comprehensive Community Health Centers</t>
  </si>
  <si>
    <t>Comprehensive Community Health Centers, Inc. (CCHC)</t>
  </si>
  <si>
    <t>1356368743, 1972954071, 1245210749, 1679553192, 1346951654, 1871573360</t>
  </si>
  <si>
    <t>Alexander Valley Healthcare</t>
  </si>
  <si>
    <t>Coppertower Family Medical Center dba Alexander Valley Healthcare</t>
  </si>
  <si>
    <t>1033534466</t>
  </si>
  <si>
    <t>Sonoma County</t>
  </si>
  <si>
    <t>County of Santa Barbara Public Health Department</t>
  </si>
  <si>
    <t>1114084894, 1134286727, 1326105909, 
1265599732, 1205951738</t>
  </si>
  <si>
    <t>De Novo Health Care</t>
  </si>
  <si>
    <t>De Novo Health Care, Inc</t>
  </si>
  <si>
    <t>1205203510</t>
  </si>
  <si>
    <t>Denise A. Albury MD</t>
  </si>
  <si>
    <t>Denise A Albury MD, Inc</t>
  </si>
  <si>
    <t>Doctors on Duty Medical Group</t>
  </si>
  <si>
    <t>Doctors on Duty Medical Group, Inc.</t>
  </si>
  <si>
    <t>1376546036</t>
  </si>
  <si>
    <t>Monterey County; Santa Cruz County</t>
  </si>
  <si>
    <t>Prime Medical</t>
  </si>
  <si>
    <t>Dr Mona Shah a Professional Corporation dba Prime Medical</t>
  </si>
  <si>
    <t>1053643171</t>
  </si>
  <si>
    <t>Health Net Community Solutions Inc.</t>
  </si>
  <si>
    <t>Mehrdad Forghani-Arani, DO</t>
  </si>
  <si>
    <t>Dr. M. Forghani, S. Corp dba: Mehrdad Forghani-Arani, Do</t>
  </si>
  <si>
    <t>1912176264, 1457373342, 1891497517, 1235742420</t>
  </si>
  <si>
    <t>Indira Vemuri, MD</t>
  </si>
  <si>
    <t>Dr.Indira Vemuri,P.C.</t>
  </si>
  <si>
    <t>1508938358</t>
  </si>
  <si>
    <t>Santa Clara Family Health Plan </t>
  </si>
  <si>
    <t>Santa Clara County</t>
  </si>
  <si>
    <t>Dung My Phan MD</t>
  </si>
  <si>
    <t>Dung My Phan Md Inc</t>
  </si>
  <si>
    <t>1912013780</t>
  </si>
  <si>
    <t>Eastern Plumas Health Care</t>
  </si>
  <si>
    <t>1114923919, 1669478590, 1487650313</t>
  </si>
  <si>
    <t>Plumas County; Sierra County</t>
  </si>
  <si>
    <t>El Dorado Community Health Centers</t>
  </si>
  <si>
    <t>El Dorado County Community Health Center, dba El Dorado Community Health Centers</t>
  </si>
  <si>
    <t>1316050107, 1073981783</t>
  </si>
  <si>
    <t>El Proyecto del Barrio</t>
  </si>
  <si>
    <t>El Proyecto del Barrio, Inc.</t>
  </si>
  <si>
    <t>1083624423, 1538130893, 1568871143, 1770696023, 1346307519, 1154730828, 1093181448, 1316523715</t>
  </si>
  <si>
    <t>Center4Health Medical Group</t>
  </si>
  <si>
    <t>Elizabeth J Covington, MD, Inc dba Center4Health Medical Group</t>
  </si>
  <si>
    <t>1346350386</t>
  </si>
  <si>
    <t>Eloy Romero, M.D. Inc.</t>
  </si>
  <si>
    <t>1598364440</t>
  </si>
  <si>
    <t>Emanate Health Medical Group</t>
  </si>
  <si>
    <t>Emanate Health Medical Care Foundation, Non Profit Organization that contracts with Physician Group Emanate Health Medical Group providing Physician Services</t>
  </si>
  <si>
    <t>1467195073</t>
  </si>
  <si>
    <t>Clinica Agua Viva</t>
  </si>
  <si>
    <t>Erick Madrigal MD MBA Inc, dba Living Water Clinic, dba Clinica Agua Viva</t>
  </si>
  <si>
    <t>1609124692, 1619519246, 1174237135</t>
  </si>
  <si>
    <t>Tulare County</t>
  </si>
  <si>
    <t>Nordhoff Medical Clinic</t>
  </si>
  <si>
    <t>Eshagh Ezra MD Inc</t>
  </si>
  <si>
    <t>1790797835</t>
  </si>
  <si>
    <t>Fairway Children's Medical Group</t>
  </si>
  <si>
    <t>Eva Chan, MD dba Fairway Children’s Medical Group</t>
  </si>
  <si>
    <t>1508953894, 1447544333, 1013311620, 1346973104</t>
  </si>
  <si>
    <t>Fairchild Medical Clinic</t>
  </si>
  <si>
    <t>Fairchild Medical Center</t>
  </si>
  <si>
    <t>1093892275, 1336330646</t>
  </si>
  <si>
    <t>Siskiyou County</t>
  </si>
  <si>
    <t>Families Together of Orange County</t>
  </si>
  <si>
    <t>1194122457, 1548813041, 1144969809</t>
  </si>
  <si>
    <t>Feras and Hisham</t>
  </si>
  <si>
    <t>Feras and Hisham, A Medical Corporation</t>
  </si>
  <si>
    <t>1700055274</t>
  </si>
  <si>
    <t>L.A. Care Health Plan</t>
  </si>
  <si>
    <t>First Pediatrics Medical Group</t>
  </si>
  <si>
    <t>First Pediatrics Medical Group, Inc</t>
  </si>
  <si>
    <t>1891131298</t>
  </si>
  <si>
    <t>Florence Medical Center</t>
  </si>
  <si>
    <t>1013932979</t>
  </si>
  <si>
    <t>Florence Western Medical Clinic and Medicina Familiar Medical Group</t>
  </si>
  <si>
    <t>1154347797, 1376888024, 1437495462</t>
  </si>
  <si>
    <t>Gage Medical Clinic</t>
  </si>
  <si>
    <t>Gage Medical Clinic, Inc</t>
  </si>
  <si>
    <t>1477069375</t>
  </si>
  <si>
    <t>Galt Medical Center</t>
  </si>
  <si>
    <t>1346244050</t>
  </si>
  <si>
    <t>Sacramento County; San Joaquin County</t>
  </si>
  <si>
    <t>Valley Pediatrics</t>
  </si>
  <si>
    <t>Gamdur S. Brar, MD dba Valley Pediatrics</t>
  </si>
  <si>
    <t>1154308484</t>
  </si>
  <si>
    <t>Madera County</t>
  </si>
  <si>
    <t>Gardens Medical Center</t>
  </si>
  <si>
    <t>1891839270</t>
  </si>
  <si>
    <t>Garfield Health Center</t>
  </si>
  <si>
    <t>1760480610, 1548643000, 1194398354, 1275187460</t>
  </si>
  <si>
    <t>Golden Oak Pediatrics</t>
  </si>
  <si>
    <t>1992307607</t>
  </si>
  <si>
    <t>Good Samaritan Health Center Wasco</t>
  </si>
  <si>
    <t>Good Samaritan Hospital, LP dba Good Samaritan Health Center Wasco</t>
  </si>
  <si>
    <t>1073103057</t>
  </si>
  <si>
    <t>Hamsa Ramkumar MD</t>
  </si>
  <si>
    <t>Hamsa Ramkumar M.D.Inc</t>
  </si>
  <si>
    <t>1407994551</t>
  </si>
  <si>
    <t>Hanaa Hanna MD</t>
  </si>
  <si>
    <t>Hanaa Hanna, MD., Inc.</t>
  </si>
  <si>
    <t>1811342751</t>
  </si>
  <si>
    <t>Los Angeles County; Amador County</t>
  </si>
  <si>
    <t>Harjit Gogna MD</t>
  </si>
  <si>
    <t>Harjit Rita Gogna</t>
  </si>
  <si>
    <t>1558411322</t>
  </si>
  <si>
    <t>Harmony Health</t>
  </si>
  <si>
    <t>Harmony Health Medical clinic and Family Resource Center</t>
  </si>
  <si>
    <t>1083221451, 1144710005, 1588350904,  1720502610, 1124130620</t>
  </si>
  <si>
    <t>Sutter County; Yuba County</t>
  </si>
  <si>
    <t>HEAL Medical Group</t>
  </si>
  <si>
    <t>Herald Christian Health Center</t>
  </si>
  <si>
    <t>1154901726, 1952960551, 1386000248, 
1063835213, 1033390273, 1669907135</t>
  </si>
  <si>
    <t>Los Angeles County; San Diego County</t>
  </si>
  <si>
    <t>Hien Truong, MD, Inc</t>
  </si>
  <si>
    <t>1235150822</t>
  </si>
  <si>
    <t>Horacio G. Lopez, MD</t>
  </si>
  <si>
    <t>Horacio G. Lopez, Md, Inc</t>
  </si>
  <si>
    <t>1164696811</t>
  </si>
  <si>
    <t>Hollister Pediatrics</t>
  </si>
  <si>
    <t>Hue Nguyen Ngo, Hollister Pediatrics.</t>
  </si>
  <si>
    <t>1033138052</t>
  </si>
  <si>
    <t>San Benito County</t>
  </si>
  <si>
    <t>Imperial Beach Community Clinic</t>
  </si>
  <si>
    <t>1790718351, 1215246996</t>
  </si>
  <si>
    <t>Molina Health Care of California Partner Plan Inc,.</t>
  </si>
  <si>
    <t>San Diego County</t>
  </si>
  <si>
    <t>Indian Health Center of Santa Clara Valley</t>
  </si>
  <si>
    <t>1427216308, 1518125491, 1881997963, 1265619167, 1164643862, 1386663300, 1114290780</t>
  </si>
  <si>
    <t>Premier Valley Medical Group</t>
  </si>
  <si>
    <t>Infusion and Clinical Services, Inc dba Premier valley Medical Group</t>
  </si>
  <si>
    <t>1083952857, 1578111308, 1831898493</t>
  </si>
  <si>
    <t>Kings County</t>
  </si>
  <si>
    <t>Isaias De Guzman Paja Jr MD</t>
  </si>
  <si>
    <t>Isaias De Guzman Paja JR MD Inc</t>
  </si>
  <si>
    <t>1053367896, 1518997709</t>
  </si>
  <si>
    <t>Issac Haddad MD</t>
  </si>
  <si>
    <t>Issac Haddad MD, Inc.</t>
  </si>
  <si>
    <t>1851443675</t>
  </si>
  <si>
    <t>Jackyln Chan MD</t>
  </si>
  <si>
    <t>Jackyln Chan, Inc</t>
  </si>
  <si>
    <t>Jasleen Tiwana MD</t>
  </si>
  <si>
    <t>Jasleen Tiwana Md Inc</t>
  </si>
  <si>
    <t>Javier Amu MD</t>
  </si>
  <si>
    <t>Javier Amu, M.D., Professional Corporation</t>
  </si>
  <si>
    <t>1346491651</t>
  </si>
  <si>
    <t>Baechtel Creek Medical Clinic</t>
  </si>
  <si>
    <t>John R Glyer D Mills Matheson &amp; Margaret Arner, MDS PTR dba Baechtel Creek Medical Clinic</t>
  </si>
  <si>
    <t>1568525400</t>
  </si>
  <si>
    <t>Mendocino County</t>
  </si>
  <si>
    <t>JWCH Institute</t>
  </si>
  <si>
    <t>JWCH Institute, Inc. dba, Wesley Health Centers</t>
  </si>
  <si>
    <t>1073209177, 1881065548, 1992404305, 1023774387, 1386902708, 1407808058, 1861745606, 1780860502, 1306461074, 1104274596, 1306029574, 1881244101, 1750832515, 1770988370, 1811548712, 1831560028, 1457722126, 1144685819, 1386191922, 1710610324, 1528515152, 1376794560, 1538530225, 1407416399, 1689051963, 1427518786, 1124182977, 1659003127, 1255891875, 1649896903, 1861048084, 1174084313, 1215206503, 1245786532, 1598829350, 1295829109, 1295201044, 1689135816, 1609486869, 1538342704, 1780144303, 1104293141, 1386708634</t>
  </si>
  <si>
    <t>Karing Pediatrics</t>
  </si>
  <si>
    <t>1427158294</t>
  </si>
  <si>
    <t>Kaweah Health</t>
  </si>
  <si>
    <t>Kaweah Health (dba Kaweah Health Care District)</t>
  </si>
  <si>
    <t>1043272172, 1841607801, 1104067636, 1154614097, 1174130942</t>
  </si>
  <si>
    <t>Kedren Community Health Center</t>
  </si>
  <si>
    <t>1417378597</t>
  </si>
  <si>
    <t>Kern Medical</t>
  </si>
  <si>
    <t>Kern County Hospital Authority (Kern Medical)</t>
  </si>
  <si>
    <t>1376960005, 1427176569, 1922578822, 1164974739, 1376623538, 1548715063</t>
  </si>
  <si>
    <t>Arvin Medical Clinic</t>
  </si>
  <si>
    <t>Kern Rural Wellness Centers, Inc.</t>
  </si>
  <si>
    <t>1902196256</t>
  </si>
  <si>
    <t>Kids and Teens Medical Group</t>
  </si>
  <si>
    <t>1326278490</t>
  </si>
  <si>
    <t>Kimaw Medical Center</t>
  </si>
  <si>
    <t>1306904222</t>
  </si>
  <si>
    <t>Humboldt County</t>
  </si>
  <si>
    <t>KCS</t>
  </si>
  <si>
    <t>Korean Community Services, Inc. dba KCS</t>
  </si>
  <si>
    <t>1821689324</t>
  </si>
  <si>
    <t>Kheir Clinic</t>
  </si>
  <si>
    <t>Korean Health Education Information and Research Center dba Kheir Clinic</t>
  </si>
  <si>
    <t>1437377454, 1902568330, 1013311448, 1255066833</t>
  </si>
  <si>
    <t>Avala Pediatrics</t>
  </si>
  <si>
    <t>Lakshmi K Avala MD, Inc</t>
  </si>
  <si>
    <t>1215428784</t>
  </si>
  <si>
    <t>Placer County; Sacramento County</t>
  </si>
  <si>
    <t>Las Americas Medical Clinic</t>
  </si>
  <si>
    <t>1972891778</t>
  </si>
  <si>
    <t>Lassen Indian Health Center</t>
  </si>
  <si>
    <t>1770564049</t>
  </si>
  <si>
    <t>Lassen County</t>
  </si>
  <si>
    <t>Clinica Medica Familiar</t>
  </si>
  <si>
    <t>Latino Health Services Medical Group dba Clinica Medica Familiar De Santa Ana</t>
  </si>
  <si>
    <t>1790701514</t>
  </si>
  <si>
    <t>Lelanie M. Luna MD</t>
  </si>
  <si>
    <t>Lelanie M Luna, MD FAAP Inc</t>
  </si>
  <si>
    <t>1427195387</t>
  </si>
  <si>
    <t>Livingston Community Health</t>
  </si>
  <si>
    <t>Livingston Community Health (LCH)</t>
  </si>
  <si>
    <t>1124300207, 1528433588, 1487012779, 1730530254, 1427110329</t>
  </si>
  <si>
    <t>Merced County; Stanislaus County</t>
  </si>
  <si>
    <t>Long Beach Family Clinic</t>
  </si>
  <si>
    <t>Long Beach Women's &amp; Children dba Long Beach Family Clinic</t>
  </si>
  <si>
    <t>1437454543</t>
  </si>
  <si>
    <t>Maria Teresa Pastor MD</t>
  </si>
  <si>
    <t>Ma. Teresa G. Pastor MD</t>
  </si>
  <si>
    <t>1871654160</t>
  </si>
  <si>
    <t>Madera Family Medical Group</t>
  </si>
  <si>
    <t>1629172994</t>
  </si>
  <si>
    <t>Majestic Medical Clinic</t>
  </si>
  <si>
    <t>1083079289, 1225035025</t>
  </si>
  <si>
    <t>Mallu Reddy MD</t>
  </si>
  <si>
    <t>Mallu Reddy MD Inc</t>
  </si>
  <si>
    <t>1184821340, 1902111834</t>
  </si>
  <si>
    <t>Mariya Zakiuddin, MD</t>
  </si>
  <si>
    <t>Mariya A Zakiuddin, MD, A Medical Corporation</t>
  </si>
  <si>
    <t>1265147011</t>
  </si>
  <si>
    <t>Mee Memorial Healthcare System</t>
  </si>
  <si>
    <t>1285685743, 1902856131</t>
  </si>
  <si>
    <t>Merced Faculty Associates Medical Group</t>
  </si>
  <si>
    <t>Merced Faculty Associates Medical Group, Incorporated</t>
  </si>
  <si>
    <t>1285623256, 1205034964, 1841603107, 1821205469, 1699974220, 1982645354, 1053510685, 1003231341, 1619176245</t>
  </si>
  <si>
    <t>Merced County</t>
  </si>
  <si>
    <t>Mission Neighborhood Health Center</t>
  </si>
  <si>
    <t>Mission Area Health Associates, dba Mission Neighborhood Health Center</t>
  </si>
  <si>
    <t>1457427411, 1528136389, 1508172842, 1013593912, 1598341208, 1376214783, 1174307276</t>
  </si>
  <si>
    <t>San Francisco Health Plan </t>
  </si>
  <si>
    <t>The City and County of San Francisco</t>
  </si>
  <si>
    <t>Modern Concepts Medical Group</t>
  </si>
  <si>
    <t>Modern Concepts Medical Group, Inc.</t>
  </si>
  <si>
    <t>1790738243, 1386859619, 1194930420</t>
  </si>
  <si>
    <t>Mohan Kumaratne MD</t>
  </si>
  <si>
    <t>Mohan Kumaratne, MD, Inc</t>
  </si>
  <si>
    <t>1104881523</t>
  </si>
  <si>
    <t>Mommy &amp; Me Medical Group</t>
  </si>
  <si>
    <t>Mommy &amp; Me Medical Group, Inc</t>
  </si>
  <si>
    <t>1730258765</t>
  </si>
  <si>
    <t>Riverside County; San Bernardino County</t>
  </si>
  <si>
    <t>Montage Medical Group</t>
  </si>
  <si>
    <t>1770710709</t>
  </si>
  <si>
    <t>Mountain Valleys Health Centers</t>
  </si>
  <si>
    <t>1356438261, 1245301308, 1013088582, 1922179498, 1679645121, 1629570320, 1073018305, 1184176257</t>
  </si>
  <si>
    <t>Lassen County; Shasta County; Siskiyou County</t>
  </si>
  <si>
    <t>Next Door</t>
  </si>
  <si>
    <t>Next Door Med. Net Inc.</t>
  </si>
  <si>
    <t>1497258263</t>
  </si>
  <si>
    <t>North East Medical Services</t>
  </si>
  <si>
    <t>North East Medical Services (NEMS)</t>
  </si>
  <si>
    <t>1518911304, 1326279852, 1821697483, 1336229194, 1023369881, 1982784740, 1760746275, 1447810734, 1407490931, 1083351530, 1942844477, 1568174837, 1104103001, 1548697444</t>
  </si>
  <si>
    <t>The City and County of San Francisco; San Mateo County; Santa Clara County</t>
  </si>
  <si>
    <t>Family Health Matters</t>
  </si>
  <si>
    <t>North Orange County Regional Health Foundation dba Family Health Matters</t>
  </si>
  <si>
    <t>1194974402</t>
  </si>
  <si>
    <t>Northeastern Rural Health Clinics</t>
  </si>
  <si>
    <t>Northeastern Rural Health Clinics Inc.</t>
  </si>
  <si>
    <t>1477563518, 1336150051</t>
  </si>
  <si>
    <t>Northern Valley Indian Health</t>
  </si>
  <si>
    <t>Northern Valley Indian Health b.Northern Valley Indian Health, Inc. dba Children’s Health Center</t>
  </si>
  <si>
    <t>1295752384, 1265567127, 1770859084, 1881960128, 1437775202, 1750031548, 1740634286</t>
  </si>
  <si>
    <t>Butte County; Glenn County; Tehama County; Yolo County</t>
  </si>
  <si>
    <t>Omni Family Health</t>
  </si>
  <si>
    <t>1184100364, 1164934725, 1871005439, 1205367646, 1619481348, 1245777358, 1326585431, 1033426002, 1164806410, 1780195529, 1558903898, 1073997326, 1851713929, 1235702663 1467858696, 1700804556, 1780928986, 1841476686, 1558875203, 1437791779, 1700891660, 1063925717, 1306852496, 1417962457, 1649442088, 1821237355, 1861867590, 1366463085, 1801804398, 1699780536, 1851325021, 1689688004, 1205500808, 1518631142, 1912418310, 1669014825, 1710654355, 1194201376, 1629558721</t>
  </si>
  <si>
    <t>Fresno County; Kern County; Kings County; Tulare County</t>
  </si>
  <si>
    <t>Open Door Community Health Centers</t>
  </si>
  <si>
    <t>1851486989, 1497840656, 1669569109, 1598178915, 1306252051, 1255435533, 1598858169, 1689778813, 1922318047, 1417474966, 1336173020, 1730330739</t>
  </si>
  <si>
    <t>Del Norte County; Humboldt County</t>
  </si>
  <si>
    <t>Opsam Health</t>
  </si>
  <si>
    <t>Operation Samahan, Inc dba Opsam Health</t>
  </si>
  <si>
    <t xml:space="preserve">1801907449, 1275617169, 1205134517, 1871680397, 1699216622, 1801907449	</t>
  </si>
  <si>
    <t>Blue Shield of California Promise Health Plan </t>
  </si>
  <si>
    <t>Pacific Central Coast Health Centers</t>
  </si>
  <si>
    <t>1851988372, 1912352493, 1912352493, 1760896104, 1093410573, 1275974461, 1497392377, 1497392377, 1215574199,
1225307317, 1962148726, 1962148726, 1689024259, 1407272636, 1407272636,
1588225353, 1457741837, 1831764117, 1831764117, 1831764117, 1760723910, 1881035079, 1093105470, 1063496651, 1932598521, 1023523990, 1023523990, 1306225941, 1831544311, 1922497510, 1821487414, 1184014565, 1871830810, 1225428600, 1265789721, 1306319595, 1861965055, 1417555061, 1508237629,
1760861306, 1538618590, 1588366892, 1760887368, 1770997033, 1679978274, 1841548880, 1336553767, 1538650825, 1417294455</t>
  </si>
  <si>
    <t>Kern County; San Luis Obispo County; Santa Barbara County; Ventura County</t>
  </si>
  <si>
    <t>Pan and Hsu Pediatrics</t>
  </si>
  <si>
    <t>1205025178</t>
  </si>
  <si>
    <t>Centinela Medical Group</t>
  </si>
  <si>
    <t>Parklane Medical Group, Inc. dba Centinela Medical Group</t>
  </si>
  <si>
    <t>1902936099</t>
  </si>
  <si>
    <t>Paul M. Baylon MD</t>
  </si>
  <si>
    <t>Paul M Baylon Md Inc</t>
  </si>
  <si>
    <t>1003824020</t>
  </si>
  <si>
    <t>Peach Tree Health</t>
  </si>
  <si>
    <t>Peach Tree Healthcare dba Peach Tree Health</t>
  </si>
  <si>
    <t>1003863622, 1316096894, 1841723327, 1164886040, 1841723327, 1891454468, 1922598226, 1104526664, 1114643871, 1669152120</t>
  </si>
  <si>
    <t>Butte County; Sacramento County; Sutter County; Yuba County</t>
  </si>
  <si>
    <t>Pediatric Care of Stockton</t>
  </si>
  <si>
    <t>Pediatric Care of Stockton, Inc.</t>
  </si>
  <si>
    <t>1790844769</t>
  </si>
  <si>
    <t>San Joaquin County</t>
  </si>
  <si>
    <t>Pediatric Medical Associates</t>
  </si>
  <si>
    <t>1760570600, 1073679338, 1124226402, 1114989951, 1104861467</t>
  </si>
  <si>
    <t>Alameda County; Napa County; Placer County; Sacramento County; Tulare County; Yolo County</t>
  </si>
  <si>
    <t>Petaluma Health Center</t>
  </si>
  <si>
    <t>Petaluma Health Center, Inc.</t>
  </si>
  <si>
    <t>1588656268, 1669870739, 1053420844,
1760584049</t>
  </si>
  <si>
    <t>Sonoma County; Marin County</t>
  </si>
  <si>
    <t>Pinnacle Primary Care</t>
  </si>
  <si>
    <t>Pinnacle Primary Care, Inc</t>
  </si>
  <si>
    <t>1174657514</t>
  </si>
  <si>
    <t>Pit River Health Services</t>
  </si>
  <si>
    <t>Pit River Health Service, Inc.</t>
  </si>
  <si>
    <t>1891762985</t>
  </si>
  <si>
    <t>Lassen County; Modoc County; Shasta County</t>
  </si>
  <si>
    <t>Plazita Medical Clinic</t>
  </si>
  <si>
    <t>Plazita Medical Clinic, Inc.</t>
  </si>
  <si>
    <t>1801808357</t>
  </si>
  <si>
    <t>Santa Cruz County</t>
  </si>
  <si>
    <t>Polyclinic Medical Center</t>
  </si>
  <si>
    <t>Polyclinic Medical Center Inc</t>
  </si>
  <si>
    <t>1750308656</t>
  </si>
  <si>
    <t>Precision Health Center</t>
  </si>
  <si>
    <t>1205412244</t>
  </si>
  <si>
    <t>Prime Wellness Community Health Center</t>
  </si>
  <si>
    <t>Prime Wellness Community Health Center (PWCHC)</t>
  </si>
  <si>
    <t>1083251532</t>
  </si>
  <si>
    <t>Provident Primary Care</t>
  </si>
  <si>
    <t>Provident Primary Care Inc</t>
  </si>
  <si>
    <t>1154785517</t>
  </si>
  <si>
    <t>Rahul Grover MD</t>
  </si>
  <si>
    <t>Rahul Grover</t>
  </si>
  <si>
    <t>1497970115, 1851356596</t>
  </si>
  <si>
    <t>Rural Health Network Inc.</t>
  </si>
  <si>
    <t>Randhawa Medical Group, Inc. dba Newman Medical Clinic/ Rural Health Network Inc</t>
  </si>
  <si>
    <t>1740822360</t>
  </si>
  <si>
    <t>Redwood Coast Medical Services</t>
  </si>
  <si>
    <t>Romie Lane Pediatric Group</t>
  </si>
  <si>
    <t>1982601167</t>
  </si>
  <si>
    <t>Round Valley Indian Health Center</t>
  </si>
  <si>
    <t>1669532750</t>
  </si>
  <si>
    <t>San Antonio Medical Center</t>
  </si>
  <si>
    <t>S A Medical Center Inc. dba: San Antonio Medical Center</t>
  </si>
  <si>
    <t>1548277767, 1952498867</t>
  </si>
  <si>
    <t>Sacramento Native American Health Center</t>
  </si>
  <si>
    <t>Sacramento Native American Health Center, Inc</t>
  </si>
  <si>
    <t>1588756530</t>
  </si>
  <si>
    <t>Sacramento Valley Pediatric Medical Group</t>
  </si>
  <si>
    <t>Sacramento Valley Pediatric Medical Group Inc.; dba :Pediatric Medical Center of Sacramento</t>
  </si>
  <si>
    <t>1851423883</t>
  </si>
  <si>
    <t>Saint Nazarene Medical Clinic</t>
  </si>
  <si>
    <t>Saint Nazarene Medical Clinic Inc</t>
  </si>
  <si>
    <t>1942394457</t>
  </si>
  <si>
    <t>Saint Youstina</t>
  </si>
  <si>
    <t>Salinas Pediatric Medical Group</t>
  </si>
  <si>
    <t>Salinas Pediatric Medical Group Inc</t>
  </si>
  <si>
    <t>1932194230</t>
  </si>
  <si>
    <t>Primary Care Solutions</t>
  </si>
  <si>
    <t>Salman Khan A Medical Corporation dba Primary Care Solutions</t>
  </si>
  <si>
    <t>1962714634</t>
  </si>
  <si>
    <t>Salud Para La Gente</t>
  </si>
  <si>
    <t>1730169756, 1629269618</t>
  </si>
  <si>
    <t>San Diego American Health Center</t>
  </si>
  <si>
    <t>San Diego American Indian Health Center</t>
  </si>
  <si>
    <t>1003902917</t>
  </si>
  <si>
    <t>Community Health Group Partnership Plan </t>
  </si>
  <si>
    <t>Mission Medical Group</t>
  </si>
  <si>
    <t>San Fernando Mission Medical Group, Inc.</t>
  </si>
  <si>
    <t>1215991278</t>
  </si>
  <si>
    <t>San Lucas Pediatric Clinic</t>
  </si>
  <si>
    <t>1073870283</t>
  </si>
  <si>
    <t>Docs for Kids</t>
  </si>
  <si>
    <t>Sangeeta Patel (dba) Docs For Kids</t>
  </si>
  <si>
    <t>1386682177</t>
  </si>
  <si>
    <t>Santa Cruz Community Health Centers</t>
  </si>
  <si>
    <t>1952749541, 1538815253, 1902923329</t>
  </si>
  <si>
    <t>Santa Lucia Medical Group</t>
  </si>
  <si>
    <t>Santa Lucia Medical Group, Inc.</t>
  </si>
  <si>
    <t>1538264080</t>
  </si>
  <si>
    <t>Santo Nino Health Center</t>
  </si>
  <si>
    <t>Santo Nino Health Center, a 501c3 nonprofit organization</t>
  </si>
  <si>
    <t>1194461129</t>
  </si>
  <si>
    <t>School Health Clinics of Santa Clara County</t>
  </si>
  <si>
    <t>1083755631, 1851431647,  1376683151, 1689620478, 1447390265</t>
  </si>
  <si>
    <t>Sequoia Quality Health</t>
  </si>
  <si>
    <t>Sequoia Quality Health, Inc.</t>
  </si>
  <si>
    <t>1164061461</t>
  </si>
  <si>
    <t>Serve the People Community Health Center</t>
  </si>
  <si>
    <t>Serve the People, Inc. dba Serve the People Community Health Center</t>
  </si>
  <si>
    <t>1770803462</t>
  </si>
  <si>
    <t>Shasta Community Health Center</t>
  </si>
  <si>
    <t>Shasta Community Health Center (SCHC)</t>
  </si>
  <si>
    <t xml:space="preserve">1891710638, 1942225719, 1013932797, 1891710638, 1669004123 </t>
  </si>
  <si>
    <t>Shasta County</t>
  </si>
  <si>
    <t>Family Health Services Clinics</t>
  </si>
  <si>
    <t>Solano County, Family Health Services</t>
  </si>
  <si>
    <t>1083845275, 1508078817, 1730310236, 1710274899, 1427330869</t>
  </si>
  <si>
    <t>Solano County</t>
  </si>
  <si>
    <t>Sonoma County Indian Health Project</t>
  </si>
  <si>
    <t>Sonoma County Indian Health Project, Inc.</t>
  </si>
  <si>
    <t>1265457980, 1578729380</t>
  </si>
  <si>
    <t>Mendocino County; Sonoma County</t>
  </si>
  <si>
    <t>Ravenswood Family Health Network</t>
  </si>
  <si>
    <t>South County Community Health Center, Inc (dba: Ravenswood Family Health Network)</t>
  </si>
  <si>
    <t>1821170044</t>
  </si>
  <si>
    <t>Health Plan of San Mateo </t>
  </si>
  <si>
    <t>San Mateo County; Santa Clara County</t>
  </si>
  <si>
    <t>SoHum Health</t>
  </si>
  <si>
    <t>Southern Humboldt Community Healthcare District (SHCHD, SoHum Health), (dba) Southern Humboldt Community Clinic</t>
  </si>
  <si>
    <t>1336367515</t>
  </si>
  <si>
    <t>St. Elizabeth Hospital Lassen Medical Clinic</t>
  </si>
  <si>
    <t>St. Elizabeth Hospital Lassen Medical Clinic- Red Bluff, St. Elizabeth Hospital Lassen Medical Clinic- Cottonwood</t>
  </si>
  <si>
    <t>1407399678, 1235672403</t>
  </si>
  <si>
    <t>Tehama County; Shasta County</t>
  </si>
  <si>
    <t>St. John's Community Health</t>
  </si>
  <si>
    <t>1528662582, 1932249596, 1821565771, 1417469495, 1801028303, 1043542111, 1013057371, 1003068206, 1174225429, 1063836526, 1932249505, 1073653630, 1396981700, 1700513660, 1093278632, 1912689563, 1861893844, 1972845113, 1285874826</t>
  </si>
  <si>
    <t>Stallant Health and Wellness</t>
  </si>
  <si>
    <t>Stallant Medical Group Inc, dba Stallant Health and Wellness</t>
  </si>
  <si>
    <t>1366082463</t>
  </si>
  <si>
    <t>Del Norte County</t>
  </si>
  <si>
    <t>American Pediatrics</t>
  </si>
  <si>
    <t>Sushil Anand And Associates Medical Corp (dba) American Pediatrics</t>
  </si>
  <si>
    <t>1356923023, 1548500259, 1891145850, 1467831131, 1578223483, 1942812029, 1548444250</t>
  </si>
  <si>
    <t>Riverside County; Orange County</t>
  </si>
  <si>
    <t>Sunshine Pediatrics</t>
  </si>
  <si>
    <t>Sushil Anand MD FAAP (dba) Sunshine Pediatrics</t>
  </si>
  <si>
    <t>T.H.E. Health &amp; Wellness Centers</t>
  </si>
  <si>
    <t>T.H.E. Clinic, Inc. dba T.H.E. Health &amp; Wellness Centers</t>
  </si>
  <si>
    <t>1023287679</t>
  </si>
  <si>
    <t>Talat Saifee MD</t>
  </si>
  <si>
    <t>Talat Saifee Md Inc</t>
  </si>
  <si>
    <t>1598798738, 1194758235</t>
  </si>
  <si>
    <t>The Children's Clinic of Bakersfield</t>
  </si>
  <si>
    <t>1407486343</t>
  </si>
  <si>
    <t>The Children's Doctor</t>
  </si>
  <si>
    <t>The Children's Doctor Professional Corporation</t>
  </si>
  <si>
    <t>1194974972</t>
  </si>
  <si>
    <t>Todos Para La Salud</t>
  </si>
  <si>
    <t>1740625235</t>
  </si>
  <si>
    <t>Fresno County; Los Angeles County</t>
  </si>
  <si>
    <t>Toni D. Johnson Chavis MD</t>
  </si>
  <si>
    <t>Toni D. Johnson Chavis, MD Inc</t>
  </si>
  <si>
    <t>1083728190, 1790479699</t>
  </si>
  <si>
    <t>Tuolumne Me-Wuk Indian Health Center</t>
  </si>
  <si>
    <t>Tuolumne Me-Wuk Indian Health Center, Inc</t>
  </si>
  <si>
    <t>1619952397, 1699881540, 1124286885</t>
  </si>
  <si>
    <t>Mariposa County; Tuolumne County</t>
  </si>
  <si>
    <t>United Indian Health Services, Inc.</t>
  </si>
  <si>
    <t>1043216021, 1588660104, 1881690758, 1497751572, 1821440371, 1265438154</t>
  </si>
  <si>
    <t>Universal Healthcare Services</t>
  </si>
  <si>
    <t>Universal Healthcare Services Inc.</t>
  </si>
  <si>
    <t>1720282585</t>
  </si>
  <si>
    <t>University Muslim Medical Association, Inc.</t>
  </si>
  <si>
    <t>1720171242, 1730421330, 1306547138, 1114602406, 1972236222, 1114638723</t>
  </si>
  <si>
    <t>Valley Community Healthcare</t>
  </si>
  <si>
    <t>1588740989, 1932501996</t>
  </si>
  <si>
    <t>Via Care Community Health Center</t>
  </si>
  <si>
    <t>1497001226, 1174074330, 1730889668, 1235577529, 1356892517, 1770034530, 1962098640</t>
  </si>
  <si>
    <t>Vishwa Kapoor, MD</t>
  </si>
  <si>
    <t>1942239892
1497026439</t>
  </si>
  <si>
    <t>Community Health Plan of Imperial Valley</t>
  </si>
  <si>
    <t>Imperial County</t>
  </si>
  <si>
    <t>Watts Healthcare Corporation</t>
  </si>
  <si>
    <t>1962733022, 1225177751, 1477649119, 1104246362</t>
  </si>
  <si>
    <t>West County Health Centers</t>
  </si>
  <si>
    <t>West County Health Centers Inc.</t>
  </si>
  <si>
    <t>1861809501, 1598768962, 1356344758, 1598786352</t>
  </si>
  <si>
    <t>Western Sierra Medical Clinic</t>
  </si>
  <si>
    <t>Western Sierra Medical Clinic, Inc. dba Western Sierra Medical Clinic</t>
  </si>
  <si>
    <t>1063496396, 1851513469</t>
  </si>
  <si>
    <t>Nevada County; Placer County; Sierra County; Yuba County</t>
  </si>
  <si>
    <t>White Memorial Community Health Center</t>
  </si>
  <si>
    <t>White Memorial Community Health Center (legal and dba name)</t>
  </si>
  <si>
    <t>1619456928, 1730712902, 1083003321</t>
  </si>
  <si>
    <t>Wilmington Community Clinic</t>
  </si>
  <si>
    <t>1932194586, 1760119309</t>
  </si>
  <si>
    <t>Wynn Medical Center</t>
  </si>
  <si>
    <t>Wynn Medical Center dba Wynn Medical Center</t>
  </si>
  <si>
    <t>1801300298</t>
  </si>
  <si>
    <t>Yvonne D'sylva, MD</t>
  </si>
  <si>
    <t>Yvonne D'sylva MD Inc</t>
  </si>
  <si>
    <t>1790878569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</si>
</sst>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readingOrder="1"/>
    </xf>
    <xf numFmtId="0" fontId="5" fillId="0" borderId="1" xfId="0" quotePrefix="1" applyFont="1" applyBorder="1" applyAlignment="1">
      <alignment wrapText="1"/>
    </xf>
    <xf numFmtId="3" fontId="4" fillId="0" borderId="1" xfId="0" applyNumberFormat="1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9" fontId="0" fillId="0" borderId="1" xfId="0" applyNumberFormat="1" applyBorder="1"/>
    <xf numFmtId="49" fontId="5" fillId="0" borderId="1" xfId="0" quotePrefix="1" applyNumberFormat="1" applyFont="1" applyBorder="1" applyAlignment="1">
      <alignment horizontal="left" wrapText="1"/>
    </xf>
    <xf numFmtId="0" fontId="0" fillId="2" borderId="1" xfId="0" applyFill="1" applyBorder="1"/>
    <xf numFmtId="0" fontId="5" fillId="0" borderId="1" xfId="0" quotePrefix="1" applyFont="1" applyBorder="1" applyAlignment="1">
      <alignment horizontal="left" wrapText="1"/>
    </xf>
    <xf numFmtId="3" fontId="4" fillId="0" borderId="1" xfId="0" applyNumberFormat="1" applyFont="1" applyBorder="1" applyAlignment="1">
      <alignment horizontal="center" vertical="center" readingOrder="1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6AE50-9CFE-E740-B025-B4CCDF866BAB}">
  <dimension ref="A1:U203"/>
  <sheetViews>
    <sheetView showGridLines="0" tabSelected="1" zoomScale="110" zoomScaleNormal="110" workbookViewId="0">
      <selection activeCell="H202" sqref="H202"/>
    </sheetView>
  </sheetViews>
  <sheetFormatPr baseColWidth="10" defaultColWidth="12.5" defaultRowHeight="15" x14ac:dyDescent="0.2"/>
  <cols>
    <col min="1" max="1" width="48" style="1" customWidth="1"/>
    <col min="2" max="2" width="26.5" style="1" customWidth="1"/>
    <col min="3" max="3" width="63.83203125" style="1" customWidth="1"/>
    <col min="4" max="4" width="33.6640625" style="1" customWidth="1"/>
    <col min="5" max="5" width="13.1640625" style="1" customWidth="1"/>
    <col min="6" max="6" width="42.5" style="1" customWidth="1"/>
    <col min="7" max="7" width="29.1640625" style="1" customWidth="1"/>
    <col min="8" max="8" width="21.5" style="2" customWidth="1"/>
    <col min="9" max="9" width="19.83203125" style="3" customWidth="1"/>
    <col min="10" max="16384" width="12.5" style="1"/>
  </cols>
  <sheetData>
    <row r="1" spans="1:10" ht="75.75" customHeight="1" x14ac:dyDescent="0.2">
      <c r="A1" s="22" t="s">
        <v>0</v>
      </c>
      <c r="B1" s="23"/>
      <c r="C1" s="23"/>
    </row>
    <row r="2" spans="1:10" ht="34" x14ac:dyDescent="0.2">
      <c r="A2" s="5" t="s">
        <v>1</v>
      </c>
      <c r="B2" s="5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7" t="s">
        <v>9</v>
      </c>
    </row>
    <row r="3" spans="1:10" ht="32" x14ac:dyDescent="0.2">
      <c r="A3" s="1">
        <v>439</v>
      </c>
      <c r="B3" s="1" t="s">
        <v>10</v>
      </c>
      <c r="C3" s="8" t="s">
        <v>11</v>
      </c>
      <c r="D3" s="9" t="s">
        <v>12</v>
      </c>
      <c r="E3" s="10">
        <v>12626</v>
      </c>
      <c r="F3" s="11" t="s">
        <v>13</v>
      </c>
      <c r="G3" s="11" t="s">
        <v>14</v>
      </c>
      <c r="H3" s="12">
        <f t="shared" ref="H3:H34" si="0">IF(E3&lt;2001,250000,E3*20+250000)</f>
        <v>502520</v>
      </c>
      <c r="I3" s="12">
        <f t="shared" ref="I3:I15" si="1">H3/25</f>
        <v>20100.8</v>
      </c>
      <c r="J3" s="13"/>
    </row>
    <row r="4" spans="1:10" ht="16" x14ac:dyDescent="0.2">
      <c r="A4" s="25">
        <v>516</v>
      </c>
      <c r="B4" s="1" t="s">
        <v>15</v>
      </c>
      <c r="C4" s="8" t="s">
        <v>15</v>
      </c>
      <c r="D4" s="8" t="s">
        <v>16</v>
      </c>
      <c r="E4" s="10">
        <v>1064</v>
      </c>
      <c r="F4" s="11" t="s">
        <v>17</v>
      </c>
      <c r="G4" s="11" t="s">
        <v>18</v>
      </c>
      <c r="H4" s="12">
        <f t="shared" si="0"/>
        <v>250000</v>
      </c>
      <c r="I4" s="12">
        <f t="shared" si="1"/>
        <v>10000</v>
      </c>
    </row>
    <row r="5" spans="1:10" ht="32" x14ac:dyDescent="0.2">
      <c r="A5" s="1">
        <v>669</v>
      </c>
      <c r="B5" s="24" t="s">
        <v>19</v>
      </c>
      <c r="C5" s="8" t="s">
        <v>19</v>
      </c>
      <c r="D5" s="9" t="s">
        <v>20</v>
      </c>
      <c r="E5" s="10">
        <v>7867</v>
      </c>
      <c r="F5" s="11" t="s">
        <v>21</v>
      </c>
      <c r="G5" s="11" t="s">
        <v>22</v>
      </c>
      <c r="H5" s="12">
        <f t="shared" si="0"/>
        <v>407340</v>
      </c>
      <c r="I5" s="12">
        <f t="shared" si="1"/>
        <v>16293.6</v>
      </c>
    </row>
    <row r="6" spans="1:10" ht="16" x14ac:dyDescent="0.2">
      <c r="A6" s="26">
        <v>29</v>
      </c>
      <c r="B6" s="1" t="s">
        <v>23</v>
      </c>
      <c r="C6" s="8" t="s">
        <v>24</v>
      </c>
      <c r="D6" s="8" t="s">
        <v>25</v>
      </c>
      <c r="E6" s="10">
        <v>2000</v>
      </c>
      <c r="F6" s="11" t="s">
        <v>21</v>
      </c>
      <c r="G6" s="11" t="s">
        <v>22</v>
      </c>
      <c r="H6" s="12">
        <f t="shared" si="0"/>
        <v>250000</v>
      </c>
      <c r="I6" s="12">
        <f t="shared" si="1"/>
        <v>10000</v>
      </c>
    </row>
    <row r="7" spans="1:10" ht="32" x14ac:dyDescent="0.2">
      <c r="A7" s="1">
        <v>657</v>
      </c>
      <c r="B7" s="1" t="s">
        <v>26</v>
      </c>
      <c r="C7" s="8" t="s">
        <v>26</v>
      </c>
      <c r="D7" s="9" t="s">
        <v>27</v>
      </c>
      <c r="E7" s="10">
        <v>84191</v>
      </c>
      <c r="F7" s="11" t="s">
        <v>28</v>
      </c>
      <c r="G7" s="11" t="s">
        <v>29</v>
      </c>
      <c r="H7" s="12">
        <f t="shared" si="0"/>
        <v>1933820</v>
      </c>
      <c r="I7" s="12">
        <f t="shared" si="1"/>
        <v>77352.800000000003</v>
      </c>
    </row>
    <row r="8" spans="1:10" ht="16" x14ac:dyDescent="0.2">
      <c r="A8" s="1">
        <v>106</v>
      </c>
      <c r="B8" s="1" t="s">
        <v>30</v>
      </c>
      <c r="C8" s="8" t="s">
        <v>31</v>
      </c>
      <c r="D8" s="8" t="s">
        <v>32</v>
      </c>
      <c r="E8" s="10">
        <v>1383</v>
      </c>
      <c r="F8" s="11" t="s">
        <v>13</v>
      </c>
      <c r="G8" s="11" t="s">
        <v>14</v>
      </c>
      <c r="H8" s="12">
        <f t="shared" si="0"/>
        <v>250000</v>
      </c>
      <c r="I8" s="12">
        <f t="shared" si="1"/>
        <v>10000</v>
      </c>
    </row>
    <row r="9" spans="1:10" ht="16" x14ac:dyDescent="0.2">
      <c r="A9" s="1">
        <v>189</v>
      </c>
      <c r="B9" s="1" t="s">
        <v>33</v>
      </c>
      <c r="C9" s="8" t="s">
        <v>34</v>
      </c>
      <c r="D9" s="8" t="s">
        <v>35</v>
      </c>
      <c r="E9" s="10">
        <v>1020</v>
      </c>
      <c r="F9" s="11" t="s">
        <v>36</v>
      </c>
      <c r="G9" s="11" t="s">
        <v>14</v>
      </c>
      <c r="H9" s="12">
        <f t="shared" si="0"/>
        <v>250000</v>
      </c>
      <c r="I9" s="12">
        <f t="shared" si="1"/>
        <v>10000</v>
      </c>
    </row>
    <row r="10" spans="1:10" ht="16" x14ac:dyDescent="0.2">
      <c r="A10" s="1">
        <v>293</v>
      </c>
      <c r="B10" s="1" t="s">
        <v>37</v>
      </c>
      <c r="C10" s="8" t="s">
        <v>38</v>
      </c>
      <c r="D10" s="9" t="s">
        <v>39</v>
      </c>
      <c r="E10" s="10">
        <v>12660</v>
      </c>
      <c r="F10" s="11" t="s">
        <v>40</v>
      </c>
      <c r="G10" s="11" t="s">
        <v>41</v>
      </c>
      <c r="H10" s="12">
        <f t="shared" si="0"/>
        <v>503200</v>
      </c>
      <c r="I10" s="12">
        <f t="shared" si="1"/>
        <v>20128</v>
      </c>
    </row>
    <row r="11" spans="1:10" ht="16" x14ac:dyDescent="0.2">
      <c r="A11" s="1">
        <v>270</v>
      </c>
      <c r="B11" s="1" t="s">
        <v>42</v>
      </c>
      <c r="C11" s="8" t="s">
        <v>42</v>
      </c>
      <c r="D11" s="8" t="s">
        <v>43</v>
      </c>
      <c r="E11" s="10">
        <v>7687</v>
      </c>
      <c r="F11" s="11" t="s">
        <v>44</v>
      </c>
      <c r="G11" s="11" t="s">
        <v>45</v>
      </c>
      <c r="H11" s="12">
        <f t="shared" si="0"/>
        <v>403740</v>
      </c>
      <c r="I11" s="12">
        <f t="shared" si="1"/>
        <v>16149.6</v>
      </c>
    </row>
    <row r="12" spans="1:10" ht="96" x14ac:dyDescent="0.2">
      <c r="A12" s="1">
        <v>303</v>
      </c>
      <c r="B12" s="1" t="s">
        <v>46</v>
      </c>
      <c r="C12" s="8" t="s">
        <v>46</v>
      </c>
      <c r="D12" s="9" t="s">
        <v>47</v>
      </c>
      <c r="E12" s="10">
        <v>68300</v>
      </c>
      <c r="F12" s="11" t="s">
        <v>48</v>
      </c>
      <c r="G12" s="11" t="s">
        <v>49</v>
      </c>
      <c r="H12" s="12">
        <f t="shared" si="0"/>
        <v>1616000</v>
      </c>
      <c r="I12" s="12">
        <f t="shared" si="1"/>
        <v>64640</v>
      </c>
    </row>
    <row r="13" spans="1:10" ht="32" x14ac:dyDescent="0.2">
      <c r="A13" s="1">
        <v>328</v>
      </c>
      <c r="B13" s="1" t="s">
        <v>50</v>
      </c>
      <c r="C13" s="8" t="s">
        <v>50</v>
      </c>
      <c r="D13" s="8" t="s">
        <v>51</v>
      </c>
      <c r="E13" s="10">
        <v>1704</v>
      </c>
      <c r="F13" s="11" t="s">
        <v>13</v>
      </c>
      <c r="G13" s="11" t="s">
        <v>14</v>
      </c>
      <c r="H13" s="12">
        <f t="shared" si="0"/>
        <v>250000</v>
      </c>
      <c r="I13" s="12">
        <f t="shared" si="1"/>
        <v>10000</v>
      </c>
    </row>
    <row r="14" spans="1:10" ht="16" x14ac:dyDescent="0.2">
      <c r="A14" s="1">
        <v>243</v>
      </c>
      <c r="B14" s="1" t="s">
        <v>52</v>
      </c>
      <c r="C14" s="8" t="s">
        <v>53</v>
      </c>
      <c r="D14" s="8" t="s">
        <v>54</v>
      </c>
      <c r="E14" s="10">
        <v>4915</v>
      </c>
      <c r="F14" s="11" t="s">
        <v>13</v>
      </c>
      <c r="G14" s="11" t="s">
        <v>14</v>
      </c>
      <c r="H14" s="12">
        <f t="shared" si="0"/>
        <v>348300</v>
      </c>
      <c r="I14" s="12">
        <f t="shared" si="1"/>
        <v>13932</v>
      </c>
    </row>
    <row r="15" spans="1:10" ht="16" x14ac:dyDescent="0.2">
      <c r="A15" s="1">
        <v>449</v>
      </c>
      <c r="B15" s="1" t="s">
        <v>55</v>
      </c>
      <c r="C15" s="8" t="s">
        <v>56</v>
      </c>
      <c r="D15" s="8" t="s">
        <v>57</v>
      </c>
      <c r="E15" s="10">
        <v>6226</v>
      </c>
      <c r="F15" s="11" t="s">
        <v>58</v>
      </c>
      <c r="G15" s="11" t="s">
        <v>59</v>
      </c>
      <c r="H15" s="12">
        <f t="shared" si="0"/>
        <v>374520</v>
      </c>
      <c r="I15" s="12">
        <f t="shared" si="1"/>
        <v>14980.8</v>
      </c>
    </row>
    <row r="16" spans="1:10" ht="64" x14ac:dyDescent="0.2">
      <c r="A16" s="1">
        <v>335</v>
      </c>
      <c r="B16" s="1" t="s">
        <v>60</v>
      </c>
      <c r="C16" s="8" t="s">
        <v>61</v>
      </c>
      <c r="D16" s="8" t="s">
        <v>62</v>
      </c>
      <c r="E16" s="10">
        <v>7103</v>
      </c>
      <c r="F16" s="11" t="s">
        <v>36</v>
      </c>
      <c r="G16" s="11" t="s">
        <v>14</v>
      </c>
      <c r="H16" s="12">
        <f t="shared" si="0"/>
        <v>392060</v>
      </c>
      <c r="I16" s="12">
        <f>H16/23</f>
        <v>17046.08695652174</v>
      </c>
    </row>
    <row r="17" spans="1:9" ht="16" x14ac:dyDescent="0.2">
      <c r="A17" s="1">
        <v>719</v>
      </c>
      <c r="B17" s="1" t="s">
        <v>63</v>
      </c>
      <c r="C17" s="8" t="s">
        <v>64</v>
      </c>
      <c r="D17" s="8" t="s">
        <v>65</v>
      </c>
      <c r="E17" s="10">
        <v>2159</v>
      </c>
      <c r="F17" s="11" t="s">
        <v>66</v>
      </c>
      <c r="G17" s="11" t="s">
        <v>67</v>
      </c>
      <c r="H17" s="12">
        <f t="shared" si="0"/>
        <v>293180</v>
      </c>
      <c r="I17" s="12">
        <f>H17/25</f>
        <v>11727.2</v>
      </c>
    </row>
    <row r="18" spans="1:9" ht="16" x14ac:dyDescent="0.2">
      <c r="A18" s="1">
        <v>353</v>
      </c>
      <c r="B18" s="1" t="s">
        <v>68</v>
      </c>
      <c r="C18" s="8" t="s">
        <v>69</v>
      </c>
      <c r="D18" s="9" t="s">
        <v>70</v>
      </c>
      <c r="E18" s="10">
        <v>20058</v>
      </c>
      <c r="F18" s="11" t="s">
        <v>36</v>
      </c>
      <c r="G18" s="11" t="s">
        <v>14</v>
      </c>
      <c r="H18" s="12">
        <f t="shared" si="0"/>
        <v>651160</v>
      </c>
      <c r="I18" s="12">
        <f>H18/23</f>
        <v>28311.304347826088</v>
      </c>
    </row>
    <row r="19" spans="1:9" ht="16" x14ac:dyDescent="0.2">
      <c r="A19" s="1">
        <v>122</v>
      </c>
      <c r="B19" s="1" t="s">
        <v>71</v>
      </c>
      <c r="C19" s="8" t="s">
        <v>72</v>
      </c>
      <c r="D19" s="8" t="s">
        <v>73</v>
      </c>
      <c r="E19" s="10">
        <v>5395</v>
      </c>
      <c r="F19" s="11" t="s">
        <v>58</v>
      </c>
      <c r="G19" s="11" t="s">
        <v>59</v>
      </c>
      <c r="H19" s="12">
        <f t="shared" si="0"/>
        <v>357900</v>
      </c>
      <c r="I19" s="12">
        <f t="shared" ref="I19:I45" si="2">H19/25</f>
        <v>14316</v>
      </c>
    </row>
    <row r="20" spans="1:9" ht="16" x14ac:dyDescent="0.2">
      <c r="A20" s="1">
        <v>3</v>
      </c>
      <c r="B20" s="1" t="s">
        <v>74</v>
      </c>
      <c r="C20" s="8" t="s">
        <v>74</v>
      </c>
      <c r="D20" s="14" t="s">
        <v>75</v>
      </c>
      <c r="E20" s="10">
        <v>1500</v>
      </c>
      <c r="F20" s="11" t="s">
        <v>36</v>
      </c>
      <c r="G20" s="11" t="s">
        <v>14</v>
      </c>
      <c r="H20" s="12">
        <f t="shared" si="0"/>
        <v>250000</v>
      </c>
      <c r="I20" s="12">
        <f t="shared" si="2"/>
        <v>10000</v>
      </c>
    </row>
    <row r="21" spans="1:9" ht="208" x14ac:dyDescent="0.2">
      <c r="A21" s="1">
        <v>140</v>
      </c>
      <c r="B21" s="1" t="s">
        <v>76</v>
      </c>
      <c r="C21" s="8" t="s">
        <v>77</v>
      </c>
      <c r="D21" s="8" t="s">
        <v>78</v>
      </c>
      <c r="E21" s="10">
        <v>20052</v>
      </c>
      <c r="F21" s="11" t="s">
        <v>13</v>
      </c>
      <c r="G21" s="11" t="s">
        <v>79</v>
      </c>
      <c r="H21" s="12">
        <f t="shared" si="0"/>
        <v>651040</v>
      </c>
      <c r="I21" s="12">
        <f t="shared" si="2"/>
        <v>26041.599999999999</v>
      </c>
    </row>
    <row r="22" spans="1:9" ht="16" x14ac:dyDescent="0.2">
      <c r="A22" s="1">
        <v>66</v>
      </c>
      <c r="B22" s="1" t="s">
        <v>80</v>
      </c>
      <c r="C22" s="8" t="s">
        <v>80</v>
      </c>
      <c r="D22" s="8" t="s">
        <v>81</v>
      </c>
      <c r="E22" s="10">
        <v>7740</v>
      </c>
      <c r="F22" s="11" t="s">
        <v>58</v>
      </c>
      <c r="G22" s="11" t="s">
        <v>82</v>
      </c>
      <c r="H22" s="12">
        <f t="shared" si="0"/>
        <v>404800</v>
      </c>
      <c r="I22" s="12">
        <f t="shared" si="2"/>
        <v>16192</v>
      </c>
    </row>
    <row r="23" spans="1:9" ht="16" x14ac:dyDescent="0.2">
      <c r="A23" s="1">
        <v>130</v>
      </c>
      <c r="B23" s="1" t="s">
        <v>83</v>
      </c>
      <c r="C23" s="8" t="s">
        <v>83</v>
      </c>
      <c r="D23" s="8" t="s">
        <v>84</v>
      </c>
      <c r="E23" s="10">
        <v>25532</v>
      </c>
      <c r="F23" s="11" t="s">
        <v>36</v>
      </c>
      <c r="G23" s="11" t="s">
        <v>85</v>
      </c>
      <c r="H23" s="12">
        <f t="shared" si="0"/>
        <v>760640</v>
      </c>
      <c r="I23" s="12">
        <f t="shared" si="2"/>
        <v>30425.599999999999</v>
      </c>
    </row>
    <row r="24" spans="1:9" ht="16" x14ac:dyDescent="0.2">
      <c r="A24" s="1">
        <v>670</v>
      </c>
      <c r="B24" s="1" t="s">
        <v>86</v>
      </c>
      <c r="C24" s="8" t="s">
        <v>86</v>
      </c>
      <c r="D24" s="8" t="s">
        <v>87</v>
      </c>
      <c r="E24" s="10">
        <v>1100</v>
      </c>
      <c r="F24" s="11" t="s">
        <v>66</v>
      </c>
      <c r="G24" s="11" t="s">
        <v>88</v>
      </c>
      <c r="H24" s="12">
        <f t="shared" si="0"/>
        <v>250000</v>
      </c>
      <c r="I24" s="12">
        <f t="shared" si="2"/>
        <v>10000</v>
      </c>
    </row>
    <row r="25" spans="1:9" ht="16" x14ac:dyDescent="0.2">
      <c r="A25" s="1">
        <v>547</v>
      </c>
      <c r="B25" s="1" t="s">
        <v>89</v>
      </c>
      <c r="C25" s="8" t="s">
        <v>90</v>
      </c>
      <c r="D25" s="8" t="s">
        <v>91</v>
      </c>
      <c r="E25" s="10">
        <v>1536</v>
      </c>
      <c r="F25" s="11" t="s">
        <v>13</v>
      </c>
      <c r="G25" s="11" t="s">
        <v>14</v>
      </c>
      <c r="H25" s="12">
        <f t="shared" si="0"/>
        <v>250000</v>
      </c>
      <c r="I25" s="12">
        <f t="shared" si="2"/>
        <v>10000</v>
      </c>
    </row>
    <row r="26" spans="1:9" ht="16" x14ac:dyDescent="0.2">
      <c r="A26" s="1">
        <v>567</v>
      </c>
      <c r="B26" s="1" t="s">
        <v>92</v>
      </c>
      <c r="C26" s="8" t="s">
        <v>92</v>
      </c>
      <c r="D26" s="8" t="s">
        <v>93</v>
      </c>
      <c r="E26" s="10">
        <v>1300</v>
      </c>
      <c r="F26" s="11" t="s">
        <v>13</v>
      </c>
      <c r="G26" s="11" t="s">
        <v>59</v>
      </c>
      <c r="H26" s="12">
        <f t="shared" si="0"/>
        <v>250000</v>
      </c>
      <c r="I26" s="12">
        <f t="shared" si="2"/>
        <v>10000</v>
      </c>
    </row>
    <row r="27" spans="1:9" ht="16" x14ac:dyDescent="0.2">
      <c r="A27" s="1">
        <v>507</v>
      </c>
      <c r="B27" s="1" t="s">
        <v>94</v>
      </c>
      <c r="C27" s="8" t="s">
        <v>94</v>
      </c>
      <c r="D27" s="8" t="s">
        <v>95</v>
      </c>
      <c r="E27" s="10">
        <v>15912</v>
      </c>
      <c r="F27" s="11" t="s">
        <v>96</v>
      </c>
      <c r="G27" s="11" t="s">
        <v>97</v>
      </c>
      <c r="H27" s="12">
        <f t="shared" si="0"/>
        <v>568240</v>
      </c>
      <c r="I27" s="12">
        <f t="shared" si="2"/>
        <v>22729.599999999999</v>
      </c>
    </row>
    <row r="28" spans="1:9" ht="16" x14ac:dyDescent="0.2">
      <c r="A28" s="1">
        <v>543</v>
      </c>
      <c r="B28" s="1" t="s">
        <v>98</v>
      </c>
      <c r="C28" s="8" t="s">
        <v>98</v>
      </c>
      <c r="D28" s="8">
        <v>1164858510</v>
      </c>
      <c r="E28" s="10">
        <v>3000</v>
      </c>
      <c r="F28" s="11" t="s">
        <v>13</v>
      </c>
      <c r="G28" s="11" t="s">
        <v>99</v>
      </c>
      <c r="H28" s="12">
        <f t="shared" si="0"/>
        <v>310000</v>
      </c>
      <c r="I28" s="12">
        <f t="shared" si="2"/>
        <v>12400</v>
      </c>
    </row>
    <row r="29" spans="1:9" ht="16" x14ac:dyDescent="0.2">
      <c r="A29" s="1">
        <v>207</v>
      </c>
      <c r="B29" s="1" t="s">
        <v>100</v>
      </c>
      <c r="C29" s="8" t="s">
        <v>101</v>
      </c>
      <c r="D29" s="8" t="s">
        <v>102</v>
      </c>
      <c r="E29" s="10">
        <v>11173</v>
      </c>
      <c r="F29" s="11" t="s">
        <v>13</v>
      </c>
      <c r="G29" s="11" t="s">
        <v>14</v>
      </c>
      <c r="H29" s="12">
        <f t="shared" si="0"/>
        <v>473460</v>
      </c>
      <c r="I29" s="12">
        <f t="shared" si="2"/>
        <v>18938.400000000001</v>
      </c>
    </row>
    <row r="30" spans="1:9" ht="16" x14ac:dyDescent="0.2">
      <c r="A30" s="1">
        <v>620</v>
      </c>
      <c r="B30" s="1" t="s">
        <v>103</v>
      </c>
      <c r="C30" s="8" t="s">
        <v>104</v>
      </c>
      <c r="D30" s="8" t="s">
        <v>105</v>
      </c>
      <c r="E30" s="10">
        <v>17432</v>
      </c>
      <c r="F30" s="11" t="s">
        <v>106</v>
      </c>
      <c r="G30" s="11" t="s">
        <v>99</v>
      </c>
      <c r="H30" s="12">
        <f t="shared" si="0"/>
        <v>598640</v>
      </c>
      <c r="I30" s="12">
        <f t="shared" si="2"/>
        <v>23945.599999999999</v>
      </c>
    </row>
    <row r="31" spans="1:9" ht="16" x14ac:dyDescent="0.2">
      <c r="A31" s="1">
        <v>443</v>
      </c>
      <c r="B31" s="1" t="s">
        <v>107</v>
      </c>
      <c r="C31" s="8" t="s">
        <v>108</v>
      </c>
      <c r="D31" s="8" t="s">
        <v>109</v>
      </c>
      <c r="E31" s="10">
        <v>2114</v>
      </c>
      <c r="F31" s="11" t="s">
        <v>13</v>
      </c>
      <c r="G31" s="11" t="s">
        <v>14</v>
      </c>
      <c r="H31" s="12">
        <f t="shared" si="0"/>
        <v>292280</v>
      </c>
      <c r="I31" s="12">
        <f t="shared" si="2"/>
        <v>11691.2</v>
      </c>
    </row>
    <row r="32" spans="1:9" ht="16" x14ac:dyDescent="0.2">
      <c r="A32" s="1">
        <v>644</v>
      </c>
      <c r="B32" s="1" t="s">
        <v>110</v>
      </c>
      <c r="C32" s="8" t="s">
        <v>111</v>
      </c>
      <c r="D32" s="8" t="s">
        <v>112</v>
      </c>
      <c r="E32" s="10">
        <v>5063</v>
      </c>
      <c r="F32" s="11" t="s">
        <v>96</v>
      </c>
      <c r="G32" s="11" t="s">
        <v>97</v>
      </c>
      <c r="H32" s="12">
        <f t="shared" si="0"/>
        <v>351260</v>
      </c>
      <c r="I32" s="12">
        <f t="shared" si="2"/>
        <v>14050.4</v>
      </c>
    </row>
    <row r="33" spans="1:21" ht="32" x14ac:dyDescent="0.2">
      <c r="A33" s="1">
        <v>573</v>
      </c>
      <c r="B33" s="1" t="s">
        <v>113</v>
      </c>
      <c r="C33" s="8" t="s">
        <v>113</v>
      </c>
      <c r="D33" s="8" t="s">
        <v>114</v>
      </c>
      <c r="E33" s="10">
        <v>10107</v>
      </c>
      <c r="F33" s="11" t="s">
        <v>96</v>
      </c>
      <c r="G33" s="11" t="s">
        <v>97</v>
      </c>
      <c r="H33" s="12">
        <f t="shared" si="0"/>
        <v>452140</v>
      </c>
      <c r="I33" s="12">
        <f t="shared" si="2"/>
        <v>18085.599999999999</v>
      </c>
    </row>
    <row r="34" spans="1:21" ht="16" x14ac:dyDescent="0.2">
      <c r="A34" s="1">
        <v>245</v>
      </c>
      <c r="B34" s="1" t="s">
        <v>115</v>
      </c>
      <c r="C34" s="8" t="s">
        <v>115</v>
      </c>
      <c r="D34" s="8" t="s">
        <v>116</v>
      </c>
      <c r="E34" s="10">
        <v>13881</v>
      </c>
      <c r="F34" s="11" t="s">
        <v>48</v>
      </c>
      <c r="G34" s="11" t="s">
        <v>117</v>
      </c>
      <c r="H34" s="12">
        <f t="shared" si="0"/>
        <v>527620</v>
      </c>
      <c r="I34" s="12">
        <f t="shared" si="2"/>
        <v>21104.799999999999</v>
      </c>
    </row>
    <row r="35" spans="1:21" ht="32" x14ac:dyDescent="0.2">
      <c r="A35" s="1">
        <v>647</v>
      </c>
      <c r="B35" s="1" t="s">
        <v>118</v>
      </c>
      <c r="C35" s="8" t="s">
        <v>118</v>
      </c>
      <c r="D35" s="9" t="s">
        <v>119</v>
      </c>
      <c r="E35" s="10">
        <v>29533</v>
      </c>
      <c r="F35" s="11" t="s">
        <v>96</v>
      </c>
      <c r="G35" s="11" t="s">
        <v>97</v>
      </c>
      <c r="H35" s="12">
        <f t="shared" ref="H35:H66" si="3">IF(E35&lt;2001,250000,E35*20+250000)</f>
        <v>840660</v>
      </c>
      <c r="I35" s="12">
        <f t="shared" si="2"/>
        <v>33626.400000000001</v>
      </c>
    </row>
    <row r="36" spans="1:21" ht="32" x14ac:dyDescent="0.2">
      <c r="A36" s="1">
        <v>621</v>
      </c>
      <c r="B36" s="1" t="s">
        <v>120</v>
      </c>
      <c r="C36" s="8" t="s">
        <v>121</v>
      </c>
      <c r="D36" s="9" t="s">
        <v>122</v>
      </c>
      <c r="E36" s="10">
        <v>111000</v>
      </c>
      <c r="F36" s="11" t="s">
        <v>66</v>
      </c>
      <c r="G36" s="11" t="s">
        <v>123</v>
      </c>
      <c r="H36" s="12">
        <f t="shared" si="3"/>
        <v>2470000</v>
      </c>
      <c r="I36" s="12">
        <f t="shared" si="2"/>
        <v>98800</v>
      </c>
    </row>
    <row r="37" spans="1:21" ht="16" x14ac:dyDescent="0.2">
      <c r="A37" s="1">
        <v>98</v>
      </c>
      <c r="B37" s="1" t="s">
        <v>124</v>
      </c>
      <c r="C37" s="8" t="s">
        <v>125</v>
      </c>
      <c r="D37" s="8" t="s">
        <v>126</v>
      </c>
      <c r="E37" s="10">
        <v>10855</v>
      </c>
      <c r="F37" s="11" t="s">
        <v>36</v>
      </c>
      <c r="G37" s="11" t="s">
        <v>14</v>
      </c>
      <c r="H37" s="12">
        <f t="shared" si="3"/>
        <v>467100</v>
      </c>
      <c r="I37" s="12">
        <f t="shared" si="2"/>
        <v>18684</v>
      </c>
    </row>
    <row r="38" spans="1:21" ht="16" x14ac:dyDescent="0.2">
      <c r="A38" s="1">
        <v>663</v>
      </c>
      <c r="B38" s="1" t="s">
        <v>127</v>
      </c>
      <c r="C38" s="8" t="s">
        <v>127</v>
      </c>
      <c r="D38" s="8" t="s">
        <v>128</v>
      </c>
      <c r="E38" s="10">
        <v>5954</v>
      </c>
      <c r="F38" s="11" t="s">
        <v>96</v>
      </c>
      <c r="G38" s="11" t="s">
        <v>129</v>
      </c>
      <c r="H38" s="12">
        <f t="shared" si="3"/>
        <v>369080</v>
      </c>
      <c r="I38" s="12">
        <f t="shared" si="2"/>
        <v>14763.2</v>
      </c>
    </row>
    <row r="39" spans="1:21" ht="16" x14ac:dyDescent="0.2">
      <c r="A39" s="1">
        <v>100</v>
      </c>
      <c r="B39" s="1" t="s">
        <v>130</v>
      </c>
      <c r="C39" s="8" t="s">
        <v>131</v>
      </c>
      <c r="D39" s="9" t="s">
        <v>132</v>
      </c>
      <c r="E39" s="10">
        <v>1300</v>
      </c>
      <c r="F39" s="11" t="s">
        <v>36</v>
      </c>
      <c r="G39" s="11" t="s">
        <v>14</v>
      </c>
      <c r="H39" s="12">
        <f t="shared" si="3"/>
        <v>250000</v>
      </c>
      <c r="I39" s="12">
        <f t="shared" si="2"/>
        <v>10000</v>
      </c>
    </row>
    <row r="40" spans="1:21" ht="16" x14ac:dyDescent="0.2">
      <c r="A40" s="1">
        <v>1</v>
      </c>
      <c r="B40" s="1" t="s">
        <v>133</v>
      </c>
      <c r="C40" s="8" t="s">
        <v>134</v>
      </c>
      <c r="D40" s="8" t="s">
        <v>135</v>
      </c>
      <c r="E40" s="10">
        <v>5000</v>
      </c>
      <c r="F40" s="11" t="s">
        <v>36</v>
      </c>
      <c r="G40" s="11" t="s">
        <v>14</v>
      </c>
      <c r="H40" s="12">
        <f t="shared" si="3"/>
        <v>350000</v>
      </c>
      <c r="I40" s="12">
        <f t="shared" si="2"/>
        <v>14000</v>
      </c>
    </row>
    <row r="41" spans="1:21" ht="48" x14ac:dyDescent="0.2">
      <c r="A41" s="1">
        <v>555</v>
      </c>
      <c r="B41" s="1" t="s">
        <v>136</v>
      </c>
      <c r="C41" s="8" t="s">
        <v>136</v>
      </c>
      <c r="D41" s="8" t="s">
        <v>137</v>
      </c>
      <c r="E41" s="10">
        <v>20293</v>
      </c>
      <c r="F41" s="11" t="s">
        <v>36</v>
      </c>
      <c r="G41" s="11" t="s">
        <v>14</v>
      </c>
      <c r="H41" s="12">
        <f t="shared" si="3"/>
        <v>655860</v>
      </c>
      <c r="I41" s="12">
        <f t="shared" si="2"/>
        <v>26234.400000000001</v>
      </c>
    </row>
    <row r="42" spans="1:21" ht="16" x14ac:dyDescent="0.2">
      <c r="A42" s="1">
        <v>283</v>
      </c>
      <c r="B42" s="1" t="s">
        <v>138</v>
      </c>
      <c r="C42" s="8" t="s">
        <v>139</v>
      </c>
      <c r="D42" s="8" t="s">
        <v>140</v>
      </c>
      <c r="E42" s="10">
        <v>1100</v>
      </c>
      <c r="F42" s="11" t="s">
        <v>13</v>
      </c>
      <c r="G42" s="11" t="s">
        <v>141</v>
      </c>
      <c r="H42" s="12">
        <f t="shared" si="3"/>
        <v>250000</v>
      </c>
      <c r="I42" s="12">
        <f t="shared" si="2"/>
        <v>10000</v>
      </c>
    </row>
    <row r="43" spans="1:21" s="15" customFormat="1" ht="48" x14ac:dyDescent="0.2">
      <c r="A43" s="1">
        <v>296</v>
      </c>
      <c r="B43" s="1" t="s">
        <v>142</v>
      </c>
      <c r="C43" s="8" t="s">
        <v>143</v>
      </c>
      <c r="D43" s="8" t="s">
        <v>144</v>
      </c>
      <c r="E43" s="10">
        <v>44000</v>
      </c>
      <c r="F43" s="11" t="s">
        <v>13</v>
      </c>
      <c r="G43" s="11" t="s">
        <v>145</v>
      </c>
      <c r="H43" s="12">
        <f t="shared" si="3"/>
        <v>1130000</v>
      </c>
      <c r="I43" s="12">
        <f t="shared" si="2"/>
        <v>45200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96" x14ac:dyDescent="0.2">
      <c r="A44" s="1">
        <v>503</v>
      </c>
      <c r="B44" s="1" t="s">
        <v>146</v>
      </c>
      <c r="C44" s="8" t="s">
        <v>146</v>
      </c>
      <c r="D44" s="8" t="s">
        <v>147</v>
      </c>
      <c r="E44" s="10">
        <v>3707</v>
      </c>
      <c r="F44" s="11" t="s">
        <v>17</v>
      </c>
      <c r="G44" s="11" t="s">
        <v>148</v>
      </c>
      <c r="H44" s="12">
        <f t="shared" si="3"/>
        <v>324140</v>
      </c>
      <c r="I44" s="12">
        <f t="shared" si="2"/>
        <v>12965.6</v>
      </c>
    </row>
    <row r="45" spans="1:21" ht="16" x14ac:dyDescent="0.2">
      <c r="A45" s="1">
        <v>152</v>
      </c>
      <c r="B45" s="1" t="s">
        <v>149</v>
      </c>
      <c r="C45" s="8" t="s">
        <v>150</v>
      </c>
      <c r="D45" s="9" t="s">
        <v>151</v>
      </c>
      <c r="E45" s="10">
        <v>3500</v>
      </c>
      <c r="F45" s="11" t="s">
        <v>36</v>
      </c>
      <c r="G45" s="11" t="s">
        <v>14</v>
      </c>
      <c r="H45" s="12">
        <f t="shared" si="3"/>
        <v>320000</v>
      </c>
      <c r="I45" s="12">
        <f t="shared" si="2"/>
        <v>12800</v>
      </c>
    </row>
    <row r="46" spans="1:21" ht="48" x14ac:dyDescent="0.2">
      <c r="A46" s="1">
        <v>181</v>
      </c>
      <c r="B46" s="1" t="s">
        <v>152</v>
      </c>
      <c r="C46" s="8" t="s">
        <v>153</v>
      </c>
      <c r="D46" s="8" t="s">
        <v>154</v>
      </c>
      <c r="E46" s="10">
        <v>38514</v>
      </c>
      <c r="F46" s="11" t="s">
        <v>36</v>
      </c>
      <c r="G46" s="11" t="s">
        <v>14</v>
      </c>
      <c r="H46" s="12">
        <f t="shared" si="3"/>
        <v>1020280</v>
      </c>
      <c r="I46" s="12">
        <f>H46/23</f>
        <v>44360</v>
      </c>
    </row>
    <row r="47" spans="1:21" ht="16" x14ac:dyDescent="0.2">
      <c r="A47" s="1">
        <v>336</v>
      </c>
      <c r="B47" s="1" t="s">
        <v>155</v>
      </c>
      <c r="C47" s="8" t="s">
        <v>156</v>
      </c>
      <c r="D47" s="8" t="s">
        <v>157</v>
      </c>
      <c r="E47" s="10">
        <v>1636</v>
      </c>
      <c r="F47" s="11" t="s">
        <v>48</v>
      </c>
      <c r="G47" s="11" t="s">
        <v>158</v>
      </c>
      <c r="H47" s="12">
        <f t="shared" si="3"/>
        <v>250000</v>
      </c>
      <c r="I47" s="12">
        <f>H47/23</f>
        <v>10869.565217391304</v>
      </c>
    </row>
    <row r="48" spans="1:21" ht="48" x14ac:dyDescent="0.2">
      <c r="A48" s="1">
        <v>367</v>
      </c>
      <c r="B48" s="1" t="s">
        <v>159</v>
      </c>
      <c r="C48" s="8" t="s">
        <v>159</v>
      </c>
      <c r="D48" s="8" t="s">
        <v>160</v>
      </c>
      <c r="E48" s="10">
        <v>29673</v>
      </c>
      <c r="F48" s="11" t="s">
        <v>44</v>
      </c>
      <c r="G48" s="11" t="s">
        <v>45</v>
      </c>
      <c r="H48" s="12">
        <f t="shared" si="3"/>
        <v>843460</v>
      </c>
      <c r="I48" s="12">
        <f t="shared" ref="I48:I79" si="4">H48/25</f>
        <v>33738.400000000001</v>
      </c>
    </row>
    <row r="49" spans="1:9" ht="16" x14ac:dyDescent="0.2">
      <c r="A49" s="1">
        <v>116</v>
      </c>
      <c r="B49" s="1" t="s">
        <v>161</v>
      </c>
      <c r="C49" s="8" t="s">
        <v>162</v>
      </c>
      <c r="D49" s="9" t="s">
        <v>163</v>
      </c>
      <c r="E49" s="10">
        <v>2500</v>
      </c>
      <c r="F49" s="11" t="s">
        <v>13</v>
      </c>
      <c r="G49" s="11" t="s">
        <v>14</v>
      </c>
      <c r="H49" s="12">
        <f t="shared" si="3"/>
        <v>300000</v>
      </c>
      <c r="I49" s="12">
        <f t="shared" si="4"/>
        <v>12000</v>
      </c>
    </row>
    <row r="50" spans="1:9" ht="16" x14ac:dyDescent="0.2">
      <c r="A50" s="1">
        <v>75</v>
      </c>
      <c r="B50" s="1" t="s">
        <v>164</v>
      </c>
      <c r="C50" s="8" t="s">
        <v>165</v>
      </c>
      <c r="D50" s="8">
        <v>1821411281</v>
      </c>
      <c r="E50" s="10">
        <v>2000</v>
      </c>
      <c r="F50" s="11" t="s">
        <v>13</v>
      </c>
      <c r="G50" s="11" t="s">
        <v>14</v>
      </c>
      <c r="H50" s="12">
        <f t="shared" si="3"/>
        <v>250000</v>
      </c>
      <c r="I50" s="12">
        <f t="shared" si="4"/>
        <v>10000</v>
      </c>
    </row>
    <row r="51" spans="1:9" ht="32" x14ac:dyDescent="0.2">
      <c r="A51" s="1">
        <v>65</v>
      </c>
      <c r="B51" s="1" t="s">
        <v>166</v>
      </c>
      <c r="C51" s="8" t="s">
        <v>167</v>
      </c>
      <c r="D51" s="9" t="s">
        <v>168</v>
      </c>
      <c r="E51" s="10">
        <v>19401</v>
      </c>
      <c r="F51" s="11" t="s">
        <v>17</v>
      </c>
      <c r="G51" s="11" t="s">
        <v>169</v>
      </c>
      <c r="H51" s="12">
        <f t="shared" si="3"/>
        <v>638020</v>
      </c>
      <c r="I51" s="12">
        <f t="shared" si="4"/>
        <v>25520.799999999999</v>
      </c>
    </row>
    <row r="52" spans="1:9" ht="16" x14ac:dyDescent="0.2">
      <c r="A52" s="1">
        <v>82</v>
      </c>
      <c r="B52" s="1" t="s">
        <v>170</v>
      </c>
      <c r="C52" s="8" t="s">
        <v>171</v>
      </c>
      <c r="D52" s="8" t="s">
        <v>172</v>
      </c>
      <c r="E52" s="10">
        <v>1604</v>
      </c>
      <c r="F52" s="11" t="s">
        <v>173</v>
      </c>
      <c r="G52" s="11" t="s">
        <v>14</v>
      </c>
      <c r="H52" s="12">
        <f t="shared" si="3"/>
        <v>250000</v>
      </c>
      <c r="I52" s="12">
        <f t="shared" si="4"/>
        <v>10000</v>
      </c>
    </row>
    <row r="53" spans="1:9" ht="32" x14ac:dyDescent="0.2">
      <c r="A53" s="1">
        <v>332</v>
      </c>
      <c r="B53" s="1" t="s">
        <v>174</v>
      </c>
      <c r="C53" s="8" t="s">
        <v>175</v>
      </c>
      <c r="D53" s="9" t="s">
        <v>176</v>
      </c>
      <c r="E53" s="10">
        <v>4500</v>
      </c>
      <c r="F53" s="11" t="s">
        <v>96</v>
      </c>
      <c r="G53" s="11" t="s">
        <v>97</v>
      </c>
      <c r="H53" s="12">
        <f t="shared" si="3"/>
        <v>340000</v>
      </c>
      <c r="I53" s="12">
        <f t="shared" si="4"/>
        <v>13600</v>
      </c>
    </row>
    <row r="54" spans="1:9" ht="16" x14ac:dyDescent="0.2">
      <c r="A54" s="1">
        <v>591</v>
      </c>
      <c r="B54" s="1" t="s">
        <v>177</v>
      </c>
      <c r="C54" s="8" t="s">
        <v>178</v>
      </c>
      <c r="D54" s="8" t="s">
        <v>179</v>
      </c>
      <c r="E54" s="10">
        <v>1653</v>
      </c>
      <c r="F54" s="11" t="s">
        <v>180</v>
      </c>
      <c r="G54" s="11" t="s">
        <v>181</v>
      </c>
      <c r="H54" s="12">
        <f t="shared" si="3"/>
        <v>250000</v>
      </c>
      <c r="I54" s="12">
        <f t="shared" si="4"/>
        <v>10000</v>
      </c>
    </row>
    <row r="55" spans="1:9" ht="16" x14ac:dyDescent="0.2">
      <c r="A55" s="1">
        <v>160</v>
      </c>
      <c r="B55" s="1" t="s">
        <v>182</v>
      </c>
      <c r="C55" s="8" t="s">
        <v>183</v>
      </c>
      <c r="D55" s="8" t="s">
        <v>184</v>
      </c>
      <c r="E55" s="10">
        <v>1342</v>
      </c>
      <c r="F55" s="11" t="s">
        <v>180</v>
      </c>
      <c r="G55" s="11" t="s">
        <v>181</v>
      </c>
      <c r="H55" s="12">
        <f t="shared" si="3"/>
        <v>250000</v>
      </c>
      <c r="I55" s="12">
        <f t="shared" si="4"/>
        <v>10000</v>
      </c>
    </row>
    <row r="56" spans="1:9" ht="16" x14ac:dyDescent="0.2">
      <c r="A56" s="1">
        <v>173</v>
      </c>
      <c r="B56" s="1" t="s">
        <v>185</v>
      </c>
      <c r="C56" s="8" t="s">
        <v>185</v>
      </c>
      <c r="D56" s="8" t="s">
        <v>186</v>
      </c>
      <c r="E56" s="10">
        <v>1898</v>
      </c>
      <c r="F56" s="11" t="s">
        <v>48</v>
      </c>
      <c r="G56" s="11" t="s">
        <v>187</v>
      </c>
      <c r="H56" s="12">
        <f t="shared" si="3"/>
        <v>250000</v>
      </c>
      <c r="I56" s="12">
        <f t="shared" si="4"/>
        <v>10000</v>
      </c>
    </row>
    <row r="57" spans="1:9" ht="32" x14ac:dyDescent="0.2">
      <c r="A57" s="1">
        <v>382</v>
      </c>
      <c r="B57" s="1" t="s">
        <v>188</v>
      </c>
      <c r="C57" s="8" t="s">
        <v>189</v>
      </c>
      <c r="D57" s="8" t="s">
        <v>190</v>
      </c>
      <c r="E57" s="10">
        <v>10844</v>
      </c>
      <c r="F57" s="11" t="s">
        <v>58</v>
      </c>
      <c r="G57" s="11" t="s">
        <v>82</v>
      </c>
      <c r="H57" s="12">
        <f t="shared" si="3"/>
        <v>466880</v>
      </c>
      <c r="I57" s="12">
        <f t="shared" si="4"/>
        <v>18675.2</v>
      </c>
    </row>
    <row r="58" spans="1:9" ht="64" x14ac:dyDescent="0.2">
      <c r="A58" s="1">
        <v>631</v>
      </c>
      <c r="B58" s="1" t="s">
        <v>191</v>
      </c>
      <c r="C58" s="8" t="s">
        <v>192</v>
      </c>
      <c r="D58" s="8" t="s">
        <v>193</v>
      </c>
      <c r="E58" s="10">
        <v>40830</v>
      </c>
      <c r="F58" s="11" t="s">
        <v>36</v>
      </c>
      <c r="G58" s="11" t="s">
        <v>14</v>
      </c>
      <c r="H58" s="12">
        <f t="shared" si="3"/>
        <v>1066600</v>
      </c>
      <c r="I58" s="12">
        <f t="shared" si="4"/>
        <v>42664</v>
      </c>
    </row>
    <row r="59" spans="1:9" ht="16" x14ac:dyDescent="0.2">
      <c r="A59" s="1">
        <v>56</v>
      </c>
      <c r="B59" s="1" t="s">
        <v>194</v>
      </c>
      <c r="C59" s="8" t="s">
        <v>195</v>
      </c>
      <c r="D59" s="8" t="s">
        <v>196</v>
      </c>
      <c r="E59" s="10">
        <v>3500</v>
      </c>
      <c r="F59" s="11" t="s">
        <v>36</v>
      </c>
      <c r="G59" s="11" t="s">
        <v>14</v>
      </c>
      <c r="H59" s="12">
        <f t="shared" si="3"/>
        <v>320000</v>
      </c>
      <c r="I59" s="12">
        <f t="shared" si="4"/>
        <v>12800</v>
      </c>
    </row>
    <row r="60" spans="1:9" ht="16" x14ac:dyDescent="0.2">
      <c r="A60" s="1">
        <v>444</v>
      </c>
      <c r="B60" s="1" t="s">
        <v>197</v>
      </c>
      <c r="C60" s="8" t="s">
        <v>197</v>
      </c>
      <c r="D60" s="8" t="s">
        <v>198</v>
      </c>
      <c r="E60" s="10">
        <v>1103</v>
      </c>
      <c r="F60" s="11" t="s">
        <v>17</v>
      </c>
      <c r="G60" s="11" t="s">
        <v>18</v>
      </c>
      <c r="H60" s="12">
        <f t="shared" si="3"/>
        <v>250000</v>
      </c>
      <c r="I60" s="12">
        <f t="shared" si="4"/>
        <v>10000</v>
      </c>
    </row>
    <row r="61" spans="1:9" ht="48" x14ac:dyDescent="0.2">
      <c r="A61" s="1">
        <v>363</v>
      </c>
      <c r="B61" s="1" t="s">
        <v>199</v>
      </c>
      <c r="C61" s="8" t="s">
        <v>200</v>
      </c>
      <c r="D61" s="16" t="s">
        <v>201</v>
      </c>
      <c r="E61" s="10">
        <v>1853</v>
      </c>
      <c r="F61" s="11" t="s">
        <v>13</v>
      </c>
      <c r="G61" s="11" t="s">
        <v>14</v>
      </c>
      <c r="H61" s="12">
        <f t="shared" si="3"/>
        <v>250000</v>
      </c>
      <c r="I61" s="12">
        <f t="shared" si="4"/>
        <v>10000</v>
      </c>
    </row>
    <row r="62" spans="1:9" ht="16" x14ac:dyDescent="0.2">
      <c r="A62" s="1">
        <v>690</v>
      </c>
      <c r="B62" s="1" t="s">
        <v>202</v>
      </c>
      <c r="C62" s="8" t="s">
        <v>203</v>
      </c>
      <c r="D62" s="8" t="s">
        <v>204</v>
      </c>
      <c r="E62" s="10">
        <v>2516</v>
      </c>
      <c r="F62" s="11" t="s">
        <v>13</v>
      </c>
      <c r="G62" s="11" t="s">
        <v>205</v>
      </c>
      <c r="H62" s="12">
        <f t="shared" si="3"/>
        <v>300320</v>
      </c>
      <c r="I62" s="12">
        <f t="shared" si="4"/>
        <v>12012.8</v>
      </c>
    </row>
    <row r="63" spans="1:9" ht="16" x14ac:dyDescent="0.2">
      <c r="A63" s="1">
        <v>169</v>
      </c>
      <c r="B63" s="1" t="s">
        <v>206</v>
      </c>
      <c r="C63" s="8" t="s">
        <v>207</v>
      </c>
      <c r="D63" s="9" t="s">
        <v>208</v>
      </c>
      <c r="E63" s="17">
        <v>1300</v>
      </c>
      <c r="F63" s="11" t="s">
        <v>36</v>
      </c>
      <c r="G63" s="11" t="s">
        <v>14</v>
      </c>
      <c r="H63" s="12">
        <f t="shared" si="3"/>
        <v>250000</v>
      </c>
      <c r="I63" s="12">
        <f t="shared" si="4"/>
        <v>10000</v>
      </c>
    </row>
    <row r="64" spans="1:9" ht="32" x14ac:dyDescent="0.2">
      <c r="A64" s="1">
        <v>433</v>
      </c>
      <c r="B64" s="1" t="s">
        <v>209</v>
      </c>
      <c r="C64" s="8" t="s">
        <v>210</v>
      </c>
      <c r="D64" s="8" t="s">
        <v>211</v>
      </c>
      <c r="E64" s="10">
        <v>2870</v>
      </c>
      <c r="F64" s="11" t="s">
        <v>13</v>
      </c>
      <c r="G64" s="11" t="s">
        <v>14</v>
      </c>
      <c r="H64" s="12">
        <f t="shared" si="3"/>
        <v>307400</v>
      </c>
      <c r="I64" s="12">
        <f t="shared" si="4"/>
        <v>12296</v>
      </c>
    </row>
    <row r="65" spans="1:21" ht="16" x14ac:dyDescent="0.2">
      <c r="A65" s="1">
        <v>248</v>
      </c>
      <c r="B65" s="1" t="s">
        <v>212</v>
      </c>
      <c r="C65" s="8" t="s">
        <v>213</v>
      </c>
      <c r="D65" s="9" t="s">
        <v>214</v>
      </c>
      <c r="E65" s="10">
        <v>6463</v>
      </c>
      <c r="F65" s="11" t="s">
        <v>48</v>
      </c>
      <c r="G65" s="11" t="s">
        <v>215</v>
      </c>
      <c r="H65" s="12">
        <f t="shared" si="3"/>
        <v>379260</v>
      </c>
      <c r="I65" s="12">
        <f t="shared" si="4"/>
        <v>15170.4</v>
      </c>
    </row>
    <row r="66" spans="1:21" ht="16" x14ac:dyDescent="0.2">
      <c r="A66" s="1">
        <v>464</v>
      </c>
      <c r="B66" s="1" t="s">
        <v>216</v>
      </c>
      <c r="C66" s="8" t="s">
        <v>216</v>
      </c>
      <c r="D66" s="8" t="s">
        <v>217</v>
      </c>
      <c r="E66" s="10">
        <v>5600</v>
      </c>
      <c r="F66" s="11" t="s">
        <v>96</v>
      </c>
      <c r="G66" s="11" t="s">
        <v>97</v>
      </c>
      <c r="H66" s="12">
        <f t="shared" si="3"/>
        <v>362000</v>
      </c>
      <c r="I66" s="12">
        <f t="shared" si="4"/>
        <v>14480</v>
      </c>
    </row>
    <row r="67" spans="1:21" ht="16" x14ac:dyDescent="0.2">
      <c r="A67" s="1">
        <v>468</v>
      </c>
      <c r="B67" s="1" t="s">
        <v>218</v>
      </c>
      <c r="C67" s="8" t="s">
        <v>219</v>
      </c>
      <c r="D67" s="8" t="s">
        <v>220</v>
      </c>
      <c r="E67" s="10">
        <v>1061</v>
      </c>
      <c r="F67" s="11" t="s">
        <v>221</v>
      </c>
      <c r="G67" s="11" t="s">
        <v>14</v>
      </c>
      <c r="H67" s="12">
        <f t="shared" ref="H67:H98" si="5">IF(E67&lt;2001,250000,E67*20+250000)</f>
        <v>250000</v>
      </c>
      <c r="I67" s="12">
        <f t="shared" si="4"/>
        <v>10000</v>
      </c>
    </row>
    <row r="68" spans="1:21" ht="16" x14ac:dyDescent="0.2">
      <c r="A68" s="1">
        <v>624</v>
      </c>
      <c r="B68" s="1" t="s">
        <v>222</v>
      </c>
      <c r="C68" s="8" t="s">
        <v>223</v>
      </c>
      <c r="D68" s="8" t="s">
        <v>224</v>
      </c>
      <c r="E68" s="10">
        <v>2300</v>
      </c>
      <c r="F68" s="11" t="s">
        <v>40</v>
      </c>
      <c r="G68" s="11" t="s">
        <v>141</v>
      </c>
      <c r="H68" s="12">
        <f t="shared" si="5"/>
        <v>296000</v>
      </c>
      <c r="I68" s="12">
        <f t="shared" si="4"/>
        <v>11840</v>
      </c>
    </row>
    <row r="69" spans="1:21" ht="16" x14ac:dyDescent="0.2">
      <c r="A69" s="1">
        <v>361</v>
      </c>
      <c r="B69" s="1" t="s">
        <v>225</v>
      </c>
      <c r="C69" s="8" t="s">
        <v>225</v>
      </c>
      <c r="D69" s="8" t="s">
        <v>226</v>
      </c>
      <c r="E69" s="10">
        <v>6000</v>
      </c>
      <c r="F69" s="11" t="s">
        <v>13</v>
      </c>
      <c r="G69" s="11" t="s">
        <v>14</v>
      </c>
      <c r="H69" s="12">
        <f t="shared" si="5"/>
        <v>370000</v>
      </c>
      <c r="I69" s="12">
        <f t="shared" si="4"/>
        <v>14800</v>
      </c>
    </row>
    <row r="70" spans="1:21" ht="16" x14ac:dyDescent="0.2">
      <c r="A70" s="1">
        <v>282</v>
      </c>
      <c r="B70" s="1" t="s">
        <v>227</v>
      </c>
      <c r="C70" s="8" t="s">
        <v>227</v>
      </c>
      <c r="D70" s="8" t="s">
        <v>228</v>
      </c>
      <c r="E70" s="10">
        <v>11900</v>
      </c>
      <c r="F70" s="11" t="s">
        <v>13</v>
      </c>
      <c r="G70" s="11" t="s">
        <v>14</v>
      </c>
      <c r="H70" s="12">
        <f t="shared" si="5"/>
        <v>488000</v>
      </c>
      <c r="I70" s="12">
        <f t="shared" si="4"/>
        <v>19520</v>
      </c>
    </row>
    <row r="71" spans="1:21" ht="16" x14ac:dyDescent="0.2">
      <c r="A71" s="1">
        <v>26</v>
      </c>
      <c r="B71" s="1" t="s">
        <v>229</v>
      </c>
      <c r="C71" s="8" t="s">
        <v>230</v>
      </c>
      <c r="D71" s="8" t="s">
        <v>231</v>
      </c>
      <c r="E71" s="10">
        <v>9600</v>
      </c>
      <c r="F71" s="11" t="s">
        <v>36</v>
      </c>
      <c r="G71" s="11" t="s">
        <v>14</v>
      </c>
      <c r="H71" s="12">
        <f t="shared" si="5"/>
        <v>442000</v>
      </c>
      <c r="I71" s="12">
        <f t="shared" si="4"/>
        <v>17680</v>
      </c>
    </row>
    <row r="72" spans="1:21" ht="32" x14ac:dyDescent="0.2">
      <c r="A72" s="1">
        <v>607</v>
      </c>
      <c r="B72" s="1" t="s">
        <v>232</v>
      </c>
      <c r="C72" s="8" t="s">
        <v>232</v>
      </c>
      <c r="D72" s="8" t="s">
        <v>233</v>
      </c>
      <c r="E72" s="10">
        <v>2000</v>
      </c>
      <c r="F72" s="11" t="s">
        <v>13</v>
      </c>
      <c r="G72" s="11" t="s">
        <v>234</v>
      </c>
      <c r="H72" s="12">
        <f t="shared" si="5"/>
        <v>250000</v>
      </c>
      <c r="I72" s="12">
        <f t="shared" si="4"/>
        <v>10000</v>
      </c>
    </row>
    <row r="73" spans="1:21" ht="16" x14ac:dyDescent="0.2">
      <c r="A73" s="1">
        <v>60</v>
      </c>
      <c r="B73" s="1" t="s">
        <v>235</v>
      </c>
      <c r="C73" s="8" t="s">
        <v>236</v>
      </c>
      <c r="D73" s="8" t="s">
        <v>237</v>
      </c>
      <c r="E73" s="10">
        <v>5102</v>
      </c>
      <c r="F73" s="11" t="s">
        <v>13</v>
      </c>
      <c r="G73" s="11" t="s">
        <v>238</v>
      </c>
      <c r="H73" s="12">
        <f t="shared" si="5"/>
        <v>352040</v>
      </c>
      <c r="I73" s="12">
        <f t="shared" si="4"/>
        <v>14081.6</v>
      </c>
    </row>
    <row r="74" spans="1:21" ht="16" x14ac:dyDescent="0.2">
      <c r="A74" s="1">
        <v>120</v>
      </c>
      <c r="B74" s="1" t="s">
        <v>239</v>
      </c>
      <c r="C74" s="8" t="s">
        <v>239</v>
      </c>
      <c r="D74" s="8" t="s">
        <v>240</v>
      </c>
      <c r="E74" s="10">
        <v>1500</v>
      </c>
      <c r="F74" s="11" t="s">
        <v>36</v>
      </c>
      <c r="G74" s="11" t="s">
        <v>14</v>
      </c>
      <c r="H74" s="12">
        <f t="shared" si="5"/>
        <v>250000</v>
      </c>
      <c r="I74" s="12">
        <f t="shared" si="4"/>
        <v>10000</v>
      </c>
    </row>
    <row r="75" spans="1:21" ht="32" x14ac:dyDescent="0.2">
      <c r="A75" s="1">
        <v>351</v>
      </c>
      <c r="B75" s="1" t="s">
        <v>241</v>
      </c>
      <c r="C75" s="8" t="s">
        <v>241</v>
      </c>
      <c r="D75" s="8" t="s">
        <v>242</v>
      </c>
      <c r="E75" s="10">
        <v>11200</v>
      </c>
      <c r="F75" s="11" t="s">
        <v>36</v>
      </c>
      <c r="G75" s="11" t="s">
        <v>14</v>
      </c>
      <c r="H75" s="12">
        <f t="shared" si="5"/>
        <v>474000</v>
      </c>
      <c r="I75" s="12">
        <f t="shared" si="4"/>
        <v>18960</v>
      </c>
    </row>
    <row r="76" spans="1:21" s="15" customFormat="1" ht="16" x14ac:dyDescent="0.2">
      <c r="A76" s="1">
        <v>715</v>
      </c>
      <c r="B76" s="1" t="s">
        <v>243</v>
      </c>
      <c r="C76" s="8" t="s">
        <v>243</v>
      </c>
      <c r="D76" s="8" t="s">
        <v>244</v>
      </c>
      <c r="E76" s="10">
        <v>1300</v>
      </c>
      <c r="F76" s="11" t="s">
        <v>13</v>
      </c>
      <c r="G76" s="11" t="s">
        <v>14</v>
      </c>
      <c r="H76" s="12">
        <f t="shared" si="5"/>
        <v>250000</v>
      </c>
      <c r="I76" s="12">
        <f t="shared" si="4"/>
        <v>10000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6" x14ac:dyDescent="0.2">
      <c r="A77" s="1">
        <v>445</v>
      </c>
      <c r="B77" s="1" t="s">
        <v>245</v>
      </c>
      <c r="C77" s="8" t="s">
        <v>246</v>
      </c>
      <c r="D77" s="8" t="s">
        <v>247</v>
      </c>
      <c r="E77" s="18">
        <v>600</v>
      </c>
      <c r="F77" s="11" t="s">
        <v>21</v>
      </c>
      <c r="G77" s="11" t="s">
        <v>22</v>
      </c>
      <c r="H77" s="12">
        <f t="shared" si="5"/>
        <v>250000</v>
      </c>
      <c r="I77" s="12">
        <f t="shared" si="4"/>
        <v>10000</v>
      </c>
    </row>
    <row r="78" spans="1:21" ht="16" x14ac:dyDescent="0.2">
      <c r="A78" s="1">
        <v>105</v>
      </c>
      <c r="B78" s="1" t="s">
        <v>248</v>
      </c>
      <c r="C78" s="8" t="s">
        <v>249</v>
      </c>
      <c r="D78" s="8" t="s">
        <v>250</v>
      </c>
      <c r="E78" s="10">
        <v>1750</v>
      </c>
      <c r="F78" s="11" t="s">
        <v>13</v>
      </c>
      <c r="G78" s="11" t="s">
        <v>129</v>
      </c>
      <c r="H78" s="12">
        <f t="shared" si="5"/>
        <v>250000</v>
      </c>
      <c r="I78" s="12">
        <f t="shared" si="4"/>
        <v>10000</v>
      </c>
    </row>
    <row r="79" spans="1:21" ht="16" x14ac:dyDescent="0.2">
      <c r="A79" s="1">
        <v>304</v>
      </c>
      <c r="B79" s="1" t="s">
        <v>251</v>
      </c>
      <c r="C79" s="8" t="s">
        <v>252</v>
      </c>
      <c r="D79" s="8" t="s">
        <v>253</v>
      </c>
      <c r="E79" s="10">
        <v>2200</v>
      </c>
      <c r="F79" s="11" t="s">
        <v>13</v>
      </c>
      <c r="G79" s="11" t="s">
        <v>254</v>
      </c>
      <c r="H79" s="12">
        <f t="shared" si="5"/>
        <v>294000</v>
      </c>
      <c r="I79" s="12">
        <f t="shared" si="4"/>
        <v>11760</v>
      </c>
    </row>
    <row r="80" spans="1:21" ht="16" x14ac:dyDescent="0.2">
      <c r="A80" s="1">
        <v>486</v>
      </c>
      <c r="B80" s="1" t="s">
        <v>255</v>
      </c>
      <c r="C80" s="8" t="s">
        <v>256</v>
      </c>
      <c r="D80" s="8" t="s">
        <v>257</v>
      </c>
      <c r="E80" s="18">
        <v>950</v>
      </c>
      <c r="F80" s="11" t="s">
        <v>13</v>
      </c>
      <c r="G80" s="11" t="s">
        <v>59</v>
      </c>
      <c r="H80" s="12">
        <f t="shared" si="5"/>
        <v>250000</v>
      </c>
      <c r="I80" s="12">
        <f t="shared" ref="I80:I111" si="6">H80/25</f>
        <v>10000</v>
      </c>
    </row>
    <row r="81" spans="1:21" ht="48" x14ac:dyDescent="0.2">
      <c r="A81" s="1">
        <v>295</v>
      </c>
      <c r="B81" s="1" t="s">
        <v>258</v>
      </c>
      <c r="C81" s="8" t="s">
        <v>259</v>
      </c>
      <c r="D81" s="8" t="s">
        <v>260</v>
      </c>
      <c r="E81" s="10">
        <v>4212</v>
      </c>
      <c r="F81" s="11" t="s">
        <v>48</v>
      </c>
      <c r="G81" s="11" t="s">
        <v>261</v>
      </c>
      <c r="H81" s="12">
        <f t="shared" si="5"/>
        <v>334240</v>
      </c>
      <c r="I81" s="12">
        <f t="shared" si="6"/>
        <v>13369.6</v>
      </c>
    </row>
    <row r="82" spans="1:21" ht="16" x14ac:dyDescent="0.2">
      <c r="A82" s="1">
        <v>403</v>
      </c>
      <c r="B82" s="1" t="s">
        <v>262</v>
      </c>
      <c r="C82" s="8" t="s">
        <v>262</v>
      </c>
      <c r="D82" s="8">
        <v>1508365206</v>
      </c>
      <c r="E82" s="10">
        <v>2378</v>
      </c>
      <c r="F82" s="11" t="s">
        <v>13</v>
      </c>
      <c r="G82" s="11" t="s">
        <v>123</v>
      </c>
      <c r="H82" s="12">
        <f t="shared" si="5"/>
        <v>297560</v>
      </c>
      <c r="I82" s="12">
        <f t="shared" si="6"/>
        <v>11902.4</v>
      </c>
    </row>
    <row r="83" spans="1:21" ht="48" x14ac:dyDescent="0.2">
      <c r="A83" s="1">
        <v>434</v>
      </c>
      <c r="B83" s="1" t="s">
        <v>263</v>
      </c>
      <c r="C83" s="8" t="s">
        <v>263</v>
      </c>
      <c r="D83" s="8" t="s">
        <v>264</v>
      </c>
      <c r="E83" s="10">
        <v>14368</v>
      </c>
      <c r="F83" s="11" t="s">
        <v>36</v>
      </c>
      <c r="G83" s="11" t="s">
        <v>265</v>
      </c>
      <c r="H83" s="12">
        <f t="shared" si="5"/>
        <v>537360</v>
      </c>
      <c r="I83" s="12">
        <f t="shared" si="6"/>
        <v>21494.400000000001</v>
      </c>
    </row>
    <row r="84" spans="1:21" ht="16" x14ac:dyDescent="0.2">
      <c r="A84" s="1">
        <v>24</v>
      </c>
      <c r="B84" s="1" t="s">
        <v>266</v>
      </c>
      <c r="C84" s="8" t="s">
        <v>266</v>
      </c>
      <c r="D84" s="8" t="s">
        <v>267</v>
      </c>
      <c r="E84" s="10">
        <v>3200</v>
      </c>
      <c r="F84" s="11" t="s">
        <v>180</v>
      </c>
      <c r="G84" s="11" t="s">
        <v>181</v>
      </c>
      <c r="H84" s="12">
        <f t="shared" si="5"/>
        <v>314000</v>
      </c>
      <c r="I84" s="12">
        <f t="shared" si="6"/>
        <v>12560</v>
      </c>
    </row>
    <row r="85" spans="1:21" ht="16" x14ac:dyDescent="0.2">
      <c r="A85" s="1">
        <v>428</v>
      </c>
      <c r="B85" s="1" t="s">
        <v>268</v>
      </c>
      <c r="C85" s="8" t="s">
        <v>269</v>
      </c>
      <c r="D85" s="8" t="s">
        <v>270</v>
      </c>
      <c r="E85" s="10">
        <v>1500</v>
      </c>
      <c r="F85" s="11" t="s">
        <v>13</v>
      </c>
      <c r="G85" s="11" t="s">
        <v>14</v>
      </c>
      <c r="H85" s="12">
        <f t="shared" si="5"/>
        <v>250000</v>
      </c>
      <c r="I85" s="12">
        <f t="shared" si="6"/>
        <v>10000</v>
      </c>
    </row>
    <row r="86" spans="1:21" ht="16" x14ac:dyDescent="0.2">
      <c r="A86" s="1">
        <v>451</v>
      </c>
      <c r="B86" s="1" t="s">
        <v>271</v>
      </c>
      <c r="C86" s="8" t="s">
        <v>272</v>
      </c>
      <c r="D86" s="9" t="s">
        <v>273</v>
      </c>
      <c r="E86" s="10">
        <v>1318</v>
      </c>
      <c r="F86" s="11" t="s">
        <v>17</v>
      </c>
      <c r="G86" s="11" t="s">
        <v>274</v>
      </c>
      <c r="H86" s="12">
        <f t="shared" si="5"/>
        <v>250000</v>
      </c>
      <c r="I86" s="12">
        <f t="shared" si="6"/>
        <v>10000</v>
      </c>
    </row>
    <row r="87" spans="1:21" ht="16" x14ac:dyDescent="0.2">
      <c r="A87" s="1">
        <v>459</v>
      </c>
      <c r="B87" s="1" t="s">
        <v>275</v>
      </c>
      <c r="C87" s="8" t="s">
        <v>275</v>
      </c>
      <c r="D87" s="8" t="s">
        <v>276</v>
      </c>
      <c r="E87" s="10">
        <v>14222</v>
      </c>
      <c r="F87" s="11" t="s">
        <v>277</v>
      </c>
      <c r="G87" s="11" t="s">
        <v>278</v>
      </c>
      <c r="H87" s="12">
        <f t="shared" si="5"/>
        <v>534440</v>
      </c>
      <c r="I87" s="12">
        <f t="shared" si="6"/>
        <v>21377.599999999999</v>
      </c>
    </row>
    <row r="88" spans="1:21" ht="48" x14ac:dyDescent="0.2">
      <c r="A88" s="1">
        <v>497</v>
      </c>
      <c r="B88" s="1" t="s">
        <v>279</v>
      </c>
      <c r="C88" s="8" t="s">
        <v>279</v>
      </c>
      <c r="D88" s="8" t="s">
        <v>280</v>
      </c>
      <c r="E88" s="10">
        <v>32461</v>
      </c>
      <c r="F88" s="11" t="s">
        <v>180</v>
      </c>
      <c r="G88" s="11" t="s">
        <v>181</v>
      </c>
      <c r="H88" s="12">
        <f t="shared" si="5"/>
        <v>899220</v>
      </c>
      <c r="I88" s="12">
        <f t="shared" si="6"/>
        <v>35968.800000000003</v>
      </c>
    </row>
    <row r="89" spans="1:21" ht="16" x14ac:dyDescent="0.2">
      <c r="A89" s="1">
        <v>442</v>
      </c>
      <c r="B89" s="1" t="s">
        <v>281</v>
      </c>
      <c r="C89" s="8" t="s">
        <v>282</v>
      </c>
      <c r="D89" s="8" t="s">
        <v>283</v>
      </c>
      <c r="E89" s="10">
        <v>4000</v>
      </c>
      <c r="F89" s="11" t="s">
        <v>21</v>
      </c>
      <c r="G89" s="11" t="s">
        <v>284</v>
      </c>
      <c r="H89" s="12">
        <f t="shared" si="5"/>
        <v>330000</v>
      </c>
      <c r="I89" s="12">
        <f t="shared" si="6"/>
        <v>13200</v>
      </c>
    </row>
    <row r="90" spans="1:21" ht="16" x14ac:dyDescent="0.2">
      <c r="A90" s="1">
        <v>129</v>
      </c>
      <c r="B90" s="1" t="s">
        <v>285</v>
      </c>
      <c r="C90" s="8" t="s">
        <v>286</v>
      </c>
      <c r="D90" s="8" t="s">
        <v>287</v>
      </c>
      <c r="E90" s="10">
        <v>2000</v>
      </c>
      <c r="F90" s="11" t="s">
        <v>13</v>
      </c>
      <c r="G90" s="11" t="s">
        <v>14</v>
      </c>
      <c r="H90" s="12">
        <f t="shared" si="5"/>
        <v>250000</v>
      </c>
      <c r="I90" s="12">
        <f t="shared" si="6"/>
        <v>10000</v>
      </c>
    </row>
    <row r="91" spans="1:21" ht="16" x14ac:dyDescent="0.2">
      <c r="A91" s="1">
        <v>174</v>
      </c>
      <c r="B91" s="1" t="s">
        <v>288</v>
      </c>
      <c r="C91" s="8" t="s">
        <v>289</v>
      </c>
      <c r="D91" s="9" t="s">
        <v>290</v>
      </c>
      <c r="E91" s="10">
        <v>3351</v>
      </c>
      <c r="F91" s="11" t="s">
        <v>13</v>
      </c>
      <c r="G91" s="11" t="s">
        <v>14</v>
      </c>
      <c r="H91" s="12">
        <f t="shared" si="5"/>
        <v>317020</v>
      </c>
      <c r="I91" s="12">
        <f t="shared" si="6"/>
        <v>12680.8</v>
      </c>
    </row>
    <row r="92" spans="1:21" ht="32" x14ac:dyDescent="0.2">
      <c r="A92" s="1">
        <v>211</v>
      </c>
      <c r="B92" s="1" t="s">
        <v>291</v>
      </c>
      <c r="C92" s="8" t="s">
        <v>292</v>
      </c>
      <c r="D92" s="8" t="s">
        <v>211</v>
      </c>
      <c r="E92" s="10">
        <v>1202</v>
      </c>
      <c r="F92" s="11" t="s">
        <v>13</v>
      </c>
      <c r="G92" s="11" t="s">
        <v>14</v>
      </c>
      <c r="H92" s="12">
        <f t="shared" si="5"/>
        <v>250000</v>
      </c>
      <c r="I92" s="12">
        <f t="shared" si="6"/>
        <v>10000</v>
      </c>
    </row>
    <row r="93" spans="1:21" ht="16" x14ac:dyDescent="0.2">
      <c r="A93" s="1">
        <v>32</v>
      </c>
      <c r="B93" s="1" t="s">
        <v>293</v>
      </c>
      <c r="C93" s="8" t="s">
        <v>294</v>
      </c>
      <c r="D93" s="8">
        <v>1942824198</v>
      </c>
      <c r="E93" s="18">
        <v>600</v>
      </c>
      <c r="F93" s="11" t="s">
        <v>21</v>
      </c>
      <c r="G93" s="11" t="s">
        <v>22</v>
      </c>
      <c r="H93" s="12">
        <f t="shared" si="5"/>
        <v>250000</v>
      </c>
      <c r="I93" s="12">
        <f t="shared" si="6"/>
        <v>10000</v>
      </c>
    </row>
    <row r="94" spans="1:21" s="15" customFormat="1" ht="16" x14ac:dyDescent="0.2">
      <c r="A94" s="1">
        <v>583</v>
      </c>
      <c r="B94" s="1" t="s">
        <v>295</v>
      </c>
      <c r="C94" s="8" t="s">
        <v>296</v>
      </c>
      <c r="D94" s="8" t="s">
        <v>297</v>
      </c>
      <c r="E94" s="10">
        <v>4500</v>
      </c>
      <c r="F94" s="11" t="s">
        <v>40</v>
      </c>
      <c r="G94" s="11" t="s">
        <v>141</v>
      </c>
      <c r="H94" s="12">
        <f t="shared" si="5"/>
        <v>340000</v>
      </c>
      <c r="I94" s="12">
        <f t="shared" si="6"/>
        <v>13600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32" x14ac:dyDescent="0.2">
      <c r="A95" s="1">
        <v>146</v>
      </c>
      <c r="B95" s="1" t="s">
        <v>298</v>
      </c>
      <c r="C95" s="8" t="s">
        <v>299</v>
      </c>
      <c r="D95" s="8" t="s">
        <v>300</v>
      </c>
      <c r="E95" s="10">
        <v>1541</v>
      </c>
      <c r="F95" s="11" t="s">
        <v>48</v>
      </c>
      <c r="G95" s="11" t="s">
        <v>301</v>
      </c>
      <c r="H95" s="12">
        <f t="shared" si="5"/>
        <v>250000</v>
      </c>
      <c r="I95" s="12">
        <f t="shared" si="6"/>
        <v>10000</v>
      </c>
    </row>
    <row r="96" spans="1:21" ht="335" x14ac:dyDescent="0.2">
      <c r="A96" s="1">
        <v>21</v>
      </c>
      <c r="B96" s="1" t="s">
        <v>302</v>
      </c>
      <c r="C96" s="8" t="s">
        <v>303</v>
      </c>
      <c r="D96" s="8" t="s">
        <v>304</v>
      </c>
      <c r="E96" s="10">
        <v>80046</v>
      </c>
      <c r="F96" s="11" t="s">
        <v>36</v>
      </c>
      <c r="G96" s="11" t="s">
        <v>14</v>
      </c>
      <c r="H96" s="12">
        <f t="shared" si="5"/>
        <v>1850920</v>
      </c>
      <c r="I96" s="12">
        <f t="shared" si="6"/>
        <v>74036.800000000003</v>
      </c>
    </row>
    <row r="97" spans="1:9" ht="16" x14ac:dyDescent="0.2">
      <c r="A97" s="1">
        <v>605</v>
      </c>
      <c r="B97" s="1" t="s">
        <v>305</v>
      </c>
      <c r="C97" s="8" t="s">
        <v>305</v>
      </c>
      <c r="D97" s="8" t="s">
        <v>306</v>
      </c>
      <c r="E97" s="10">
        <v>5700</v>
      </c>
      <c r="F97" s="11" t="s">
        <v>13</v>
      </c>
      <c r="G97" s="11" t="s">
        <v>14</v>
      </c>
      <c r="H97" s="12">
        <f t="shared" si="5"/>
        <v>364000</v>
      </c>
      <c r="I97" s="12">
        <f t="shared" si="6"/>
        <v>14560</v>
      </c>
    </row>
    <row r="98" spans="1:9" ht="32" x14ac:dyDescent="0.2">
      <c r="A98" s="1">
        <v>110</v>
      </c>
      <c r="B98" s="1" t="s">
        <v>307</v>
      </c>
      <c r="C98" s="8" t="s">
        <v>308</v>
      </c>
      <c r="D98" s="8" t="s">
        <v>309</v>
      </c>
      <c r="E98" s="10">
        <v>23000</v>
      </c>
      <c r="F98" s="11" t="s">
        <v>13</v>
      </c>
      <c r="G98" s="11" t="s">
        <v>205</v>
      </c>
      <c r="H98" s="12">
        <f t="shared" si="5"/>
        <v>710000</v>
      </c>
      <c r="I98" s="12">
        <f t="shared" si="6"/>
        <v>28400</v>
      </c>
    </row>
    <row r="99" spans="1:9" ht="16" x14ac:dyDescent="0.2">
      <c r="A99" s="1">
        <v>34</v>
      </c>
      <c r="B99" s="1" t="s">
        <v>310</v>
      </c>
      <c r="C99" s="8" t="s">
        <v>310</v>
      </c>
      <c r="D99" s="8" t="s">
        <v>311</v>
      </c>
      <c r="E99" s="10">
        <v>5500</v>
      </c>
      <c r="F99" s="11" t="s">
        <v>36</v>
      </c>
      <c r="G99" s="11" t="s">
        <v>14</v>
      </c>
      <c r="H99" s="12">
        <f t="shared" ref="H99:H130" si="7">IF(E99&lt;2001,250000,E99*20+250000)</f>
        <v>360000</v>
      </c>
      <c r="I99" s="12">
        <f t="shared" si="6"/>
        <v>14400</v>
      </c>
    </row>
    <row r="100" spans="1:9" ht="48" x14ac:dyDescent="0.2">
      <c r="A100" s="1">
        <v>629</v>
      </c>
      <c r="B100" s="1" t="s">
        <v>312</v>
      </c>
      <c r="C100" s="8" t="s">
        <v>313</v>
      </c>
      <c r="D100" s="8" t="s">
        <v>314</v>
      </c>
      <c r="E100" s="10">
        <v>45394</v>
      </c>
      <c r="F100" s="11" t="s">
        <v>21</v>
      </c>
      <c r="G100" s="11" t="s">
        <v>22</v>
      </c>
      <c r="H100" s="12">
        <f t="shared" si="7"/>
        <v>1157880</v>
      </c>
      <c r="I100" s="12">
        <f t="shared" si="6"/>
        <v>46315.199999999997</v>
      </c>
    </row>
    <row r="101" spans="1:9" ht="16" x14ac:dyDescent="0.2">
      <c r="A101" s="1">
        <v>425</v>
      </c>
      <c r="B101" s="1" t="s">
        <v>315</v>
      </c>
      <c r="C101" s="8" t="s">
        <v>316</v>
      </c>
      <c r="D101" s="9" t="s">
        <v>317</v>
      </c>
      <c r="E101" s="10">
        <v>6500</v>
      </c>
      <c r="F101" s="11" t="s">
        <v>21</v>
      </c>
      <c r="G101" s="11" t="s">
        <v>22</v>
      </c>
      <c r="H101" s="12">
        <f t="shared" si="7"/>
        <v>380000</v>
      </c>
      <c r="I101" s="12">
        <f t="shared" si="6"/>
        <v>15200</v>
      </c>
    </row>
    <row r="102" spans="1:9" ht="16" x14ac:dyDescent="0.2">
      <c r="A102" s="1">
        <v>45</v>
      </c>
      <c r="B102" s="1" t="s">
        <v>318</v>
      </c>
      <c r="C102" s="8" t="s">
        <v>318</v>
      </c>
      <c r="D102" s="8" t="s">
        <v>319</v>
      </c>
      <c r="E102" s="10">
        <v>20000</v>
      </c>
      <c r="F102" s="11" t="s">
        <v>36</v>
      </c>
      <c r="G102" s="11" t="s">
        <v>14</v>
      </c>
      <c r="H102" s="12">
        <f t="shared" si="7"/>
        <v>650000</v>
      </c>
      <c r="I102" s="12">
        <f t="shared" si="6"/>
        <v>26000</v>
      </c>
    </row>
    <row r="103" spans="1:9" ht="16" x14ac:dyDescent="0.2">
      <c r="A103" s="1">
        <v>604</v>
      </c>
      <c r="B103" s="1" t="s">
        <v>320</v>
      </c>
      <c r="C103" s="8" t="s">
        <v>320</v>
      </c>
      <c r="D103" s="8" t="s">
        <v>321</v>
      </c>
      <c r="E103" s="10">
        <v>1596</v>
      </c>
      <c r="F103" s="11" t="s">
        <v>48</v>
      </c>
      <c r="G103" s="11" t="s">
        <v>322</v>
      </c>
      <c r="H103" s="12">
        <f t="shared" si="7"/>
        <v>250000</v>
      </c>
      <c r="I103" s="12">
        <f t="shared" si="6"/>
        <v>10000</v>
      </c>
    </row>
    <row r="104" spans="1:9" ht="16" x14ac:dyDescent="0.2">
      <c r="A104" s="1">
        <v>252</v>
      </c>
      <c r="B104" s="1" t="s">
        <v>323</v>
      </c>
      <c r="C104" s="19" t="s">
        <v>324</v>
      </c>
      <c r="D104" s="8" t="s">
        <v>325</v>
      </c>
      <c r="E104" s="17">
        <v>5016</v>
      </c>
      <c r="F104" s="11" t="s">
        <v>96</v>
      </c>
      <c r="G104" s="11" t="s">
        <v>97</v>
      </c>
      <c r="H104" s="12">
        <f t="shared" si="7"/>
        <v>350320</v>
      </c>
      <c r="I104" s="12">
        <f t="shared" si="6"/>
        <v>14012.8</v>
      </c>
    </row>
    <row r="105" spans="1:9" ht="32" x14ac:dyDescent="0.2">
      <c r="A105" s="1">
        <v>224</v>
      </c>
      <c r="B105" s="1" t="s">
        <v>326</v>
      </c>
      <c r="C105" s="8" t="s">
        <v>327</v>
      </c>
      <c r="D105" s="9" t="s">
        <v>328</v>
      </c>
      <c r="E105" s="10">
        <v>18882</v>
      </c>
      <c r="F105" s="11" t="s">
        <v>36</v>
      </c>
      <c r="G105" s="11" t="s">
        <v>14</v>
      </c>
      <c r="H105" s="12">
        <f t="shared" si="7"/>
        <v>627640</v>
      </c>
      <c r="I105" s="12">
        <f t="shared" si="6"/>
        <v>25105.599999999999</v>
      </c>
    </row>
    <row r="106" spans="1:9" ht="16" x14ac:dyDescent="0.2">
      <c r="A106" s="1">
        <v>177</v>
      </c>
      <c r="B106" s="1" t="s">
        <v>329</v>
      </c>
      <c r="C106" s="8" t="s">
        <v>330</v>
      </c>
      <c r="D106" s="9" t="s">
        <v>331</v>
      </c>
      <c r="E106" s="10">
        <v>6500</v>
      </c>
      <c r="F106" s="11" t="s">
        <v>13</v>
      </c>
      <c r="G106" s="11" t="s">
        <v>332</v>
      </c>
      <c r="H106" s="12">
        <f t="shared" si="7"/>
        <v>380000</v>
      </c>
      <c r="I106" s="12">
        <f t="shared" si="6"/>
        <v>15200</v>
      </c>
    </row>
    <row r="107" spans="1:9" ht="16" x14ac:dyDescent="0.2">
      <c r="A107" s="1">
        <v>698</v>
      </c>
      <c r="B107" s="1" t="s">
        <v>333</v>
      </c>
      <c r="C107" s="8" t="s">
        <v>333</v>
      </c>
      <c r="D107" s="8" t="s">
        <v>334</v>
      </c>
      <c r="E107" s="10">
        <v>1400</v>
      </c>
      <c r="F107" s="11" t="s">
        <v>36</v>
      </c>
      <c r="G107" s="11" t="s">
        <v>14</v>
      </c>
      <c r="H107" s="12">
        <f t="shared" si="7"/>
        <v>250000</v>
      </c>
      <c r="I107" s="12">
        <f t="shared" si="6"/>
        <v>10000</v>
      </c>
    </row>
    <row r="108" spans="1:9" ht="16" x14ac:dyDescent="0.2">
      <c r="A108" s="1">
        <v>258</v>
      </c>
      <c r="B108" s="1" t="s">
        <v>335</v>
      </c>
      <c r="C108" s="8" t="s">
        <v>335</v>
      </c>
      <c r="D108" s="8" t="s">
        <v>336</v>
      </c>
      <c r="E108" s="18">
        <v>721</v>
      </c>
      <c r="F108" s="11" t="s">
        <v>48</v>
      </c>
      <c r="G108" s="11" t="s">
        <v>337</v>
      </c>
      <c r="H108" s="12">
        <f t="shared" si="7"/>
        <v>250000</v>
      </c>
      <c r="I108" s="12">
        <f t="shared" si="6"/>
        <v>10000</v>
      </c>
    </row>
    <row r="109" spans="1:9" ht="16" x14ac:dyDescent="0.2">
      <c r="A109" s="1">
        <v>720</v>
      </c>
      <c r="B109" s="1" t="s">
        <v>338</v>
      </c>
      <c r="C109" s="8" t="s">
        <v>339</v>
      </c>
      <c r="D109" s="8" t="s">
        <v>340</v>
      </c>
      <c r="E109" s="10">
        <v>2150</v>
      </c>
      <c r="F109" s="11" t="s">
        <v>96</v>
      </c>
      <c r="G109" s="11" t="s">
        <v>97</v>
      </c>
      <c r="H109" s="12">
        <f t="shared" si="7"/>
        <v>293000</v>
      </c>
      <c r="I109" s="12">
        <f t="shared" si="6"/>
        <v>11720</v>
      </c>
    </row>
    <row r="110" spans="1:9" ht="16" x14ac:dyDescent="0.2">
      <c r="A110" s="1">
        <v>284</v>
      </c>
      <c r="B110" s="1" t="s">
        <v>341</v>
      </c>
      <c r="C110" s="8" t="s">
        <v>342</v>
      </c>
      <c r="D110" s="8" t="s">
        <v>343</v>
      </c>
      <c r="E110" s="10">
        <v>1900</v>
      </c>
      <c r="F110" s="11" t="s">
        <v>13</v>
      </c>
      <c r="G110" s="11" t="s">
        <v>14</v>
      </c>
      <c r="H110" s="12">
        <f t="shared" si="7"/>
        <v>250000</v>
      </c>
      <c r="I110" s="12">
        <f t="shared" si="6"/>
        <v>10000</v>
      </c>
    </row>
    <row r="111" spans="1:9" ht="32" x14ac:dyDescent="0.2">
      <c r="A111" s="1">
        <v>297</v>
      </c>
      <c r="B111" s="1" t="s">
        <v>344</v>
      </c>
      <c r="C111" s="8" t="s">
        <v>345</v>
      </c>
      <c r="D111" s="8" t="s">
        <v>346</v>
      </c>
      <c r="E111" s="10">
        <v>22310</v>
      </c>
      <c r="F111" s="11" t="s">
        <v>58</v>
      </c>
      <c r="G111" s="11" t="s">
        <v>347</v>
      </c>
      <c r="H111" s="12">
        <f t="shared" si="7"/>
        <v>696200</v>
      </c>
      <c r="I111" s="12">
        <f t="shared" si="6"/>
        <v>27848</v>
      </c>
    </row>
    <row r="112" spans="1:9" ht="16" x14ac:dyDescent="0.2">
      <c r="A112" s="1">
        <v>432</v>
      </c>
      <c r="B112" s="1" t="s">
        <v>348</v>
      </c>
      <c r="C112" s="8" t="s">
        <v>349</v>
      </c>
      <c r="D112" s="8" t="s">
        <v>350</v>
      </c>
      <c r="E112" s="10">
        <v>7970</v>
      </c>
      <c r="F112" s="11" t="s">
        <v>13</v>
      </c>
      <c r="G112" s="11" t="s">
        <v>14</v>
      </c>
      <c r="H112" s="12">
        <f t="shared" si="7"/>
        <v>409400</v>
      </c>
      <c r="I112" s="12">
        <f t="shared" ref="I112:I126" si="8">H112/25</f>
        <v>16376</v>
      </c>
    </row>
    <row r="113" spans="1:21" ht="16" x14ac:dyDescent="0.2">
      <c r="A113" s="1">
        <v>414</v>
      </c>
      <c r="B113" s="1" t="s">
        <v>351</v>
      </c>
      <c r="C113" s="8" t="s">
        <v>352</v>
      </c>
      <c r="D113" s="8" t="s">
        <v>353</v>
      </c>
      <c r="E113" s="10">
        <v>1500</v>
      </c>
      <c r="F113" s="11" t="s">
        <v>13</v>
      </c>
      <c r="G113" s="11" t="s">
        <v>14</v>
      </c>
      <c r="H113" s="12">
        <f t="shared" si="7"/>
        <v>250000</v>
      </c>
      <c r="I113" s="12">
        <f t="shared" si="8"/>
        <v>10000</v>
      </c>
    </row>
    <row r="114" spans="1:21" ht="16" x14ac:dyDescent="0.2">
      <c r="A114" s="1">
        <v>527</v>
      </c>
      <c r="B114" s="1" t="s">
        <v>354</v>
      </c>
      <c r="C114" s="8" t="s">
        <v>354</v>
      </c>
      <c r="D114" s="8" t="s">
        <v>355</v>
      </c>
      <c r="E114" s="10">
        <v>10000</v>
      </c>
      <c r="F114" s="11" t="s">
        <v>13</v>
      </c>
      <c r="G114" s="11" t="s">
        <v>238</v>
      </c>
      <c r="H114" s="12">
        <f t="shared" si="7"/>
        <v>450000</v>
      </c>
      <c r="I114" s="12">
        <f t="shared" si="8"/>
        <v>18000</v>
      </c>
    </row>
    <row r="115" spans="1:21" ht="16" x14ac:dyDescent="0.2">
      <c r="A115" s="1">
        <v>386</v>
      </c>
      <c r="B115" s="1" t="s">
        <v>356</v>
      </c>
      <c r="C115" s="8" t="s">
        <v>356</v>
      </c>
      <c r="D115" s="8" t="s">
        <v>357</v>
      </c>
      <c r="E115" s="10">
        <v>1200</v>
      </c>
      <c r="F115" s="11" t="s">
        <v>36</v>
      </c>
      <c r="G115" s="11" t="s">
        <v>14</v>
      </c>
      <c r="H115" s="12">
        <f t="shared" si="7"/>
        <v>250000</v>
      </c>
      <c r="I115" s="12">
        <f t="shared" si="8"/>
        <v>10000</v>
      </c>
    </row>
    <row r="116" spans="1:21" ht="16" x14ac:dyDescent="0.2">
      <c r="A116" s="1">
        <v>12</v>
      </c>
      <c r="B116" s="1" t="s">
        <v>358</v>
      </c>
      <c r="C116" s="8" t="s">
        <v>359</v>
      </c>
      <c r="D116" s="8" t="s">
        <v>360</v>
      </c>
      <c r="E116" s="10">
        <v>2300</v>
      </c>
      <c r="F116" s="11" t="s">
        <v>36</v>
      </c>
      <c r="G116" s="11" t="s">
        <v>14</v>
      </c>
      <c r="H116" s="12">
        <f t="shared" si="7"/>
        <v>296000</v>
      </c>
      <c r="I116" s="12">
        <f t="shared" si="8"/>
        <v>11840</v>
      </c>
    </row>
    <row r="117" spans="1:21" ht="16" x14ac:dyDescent="0.2">
      <c r="A117" s="1">
        <v>204</v>
      </c>
      <c r="B117" s="1" t="s">
        <v>361</v>
      </c>
      <c r="C117" s="8" t="s">
        <v>362</v>
      </c>
      <c r="D117" s="8" t="s">
        <v>363</v>
      </c>
      <c r="E117" s="10">
        <v>1128</v>
      </c>
      <c r="F117" s="11" t="s">
        <v>13</v>
      </c>
      <c r="G117" s="11" t="s">
        <v>14</v>
      </c>
      <c r="H117" s="12">
        <f t="shared" si="7"/>
        <v>250000</v>
      </c>
      <c r="I117" s="12">
        <f t="shared" si="8"/>
        <v>10000</v>
      </c>
    </row>
    <row r="118" spans="1:21" ht="16" x14ac:dyDescent="0.2">
      <c r="A118" s="1">
        <v>151</v>
      </c>
      <c r="B118" s="1" t="s">
        <v>364</v>
      </c>
      <c r="C118" s="8" t="s">
        <v>364</v>
      </c>
      <c r="D118" s="8" t="s">
        <v>365</v>
      </c>
      <c r="E118" s="10">
        <v>11000</v>
      </c>
      <c r="F118" s="11" t="s">
        <v>17</v>
      </c>
      <c r="G118" s="11" t="s">
        <v>18</v>
      </c>
      <c r="H118" s="12">
        <f t="shared" si="7"/>
        <v>470000</v>
      </c>
      <c r="I118" s="12">
        <f t="shared" si="8"/>
        <v>18800</v>
      </c>
    </row>
    <row r="119" spans="1:21" ht="64" x14ac:dyDescent="0.2">
      <c r="A119" s="1">
        <v>329</v>
      </c>
      <c r="B119" s="1" t="s">
        <v>366</v>
      </c>
      <c r="C119" s="8" t="s">
        <v>367</v>
      </c>
      <c r="D119" s="9" t="s">
        <v>368</v>
      </c>
      <c r="E119" s="10">
        <v>21307</v>
      </c>
      <c r="F119" s="11" t="s">
        <v>17</v>
      </c>
      <c r="G119" s="11" t="s">
        <v>369</v>
      </c>
      <c r="H119" s="12">
        <f t="shared" si="7"/>
        <v>676140</v>
      </c>
      <c r="I119" s="12">
        <f t="shared" si="8"/>
        <v>27045.599999999999</v>
      </c>
    </row>
    <row r="120" spans="1:21" ht="48" x14ac:dyDescent="0.2">
      <c r="A120" s="1">
        <v>592</v>
      </c>
      <c r="B120" s="1" t="s">
        <v>370</v>
      </c>
      <c r="C120" s="8" t="s">
        <v>371</v>
      </c>
      <c r="D120" s="9" t="s">
        <v>372</v>
      </c>
      <c r="E120" s="10">
        <v>14839</v>
      </c>
      <c r="F120" s="11" t="s">
        <v>373</v>
      </c>
      <c r="G120" s="11" t="s">
        <v>374</v>
      </c>
      <c r="H120" s="12">
        <f t="shared" si="7"/>
        <v>546780</v>
      </c>
      <c r="I120" s="12">
        <f t="shared" si="8"/>
        <v>21871.200000000001</v>
      </c>
    </row>
    <row r="121" spans="1:21" ht="16" x14ac:dyDescent="0.2">
      <c r="A121" s="1">
        <v>359</v>
      </c>
      <c r="B121" s="1" t="s">
        <v>375</v>
      </c>
      <c r="C121" s="8" t="s">
        <v>376</v>
      </c>
      <c r="D121" s="8" t="s">
        <v>377</v>
      </c>
      <c r="E121" s="10">
        <v>2941</v>
      </c>
      <c r="F121" s="11" t="s">
        <v>36</v>
      </c>
      <c r="G121" s="11" t="s">
        <v>14</v>
      </c>
      <c r="H121" s="12">
        <f t="shared" si="7"/>
        <v>308820</v>
      </c>
      <c r="I121" s="12">
        <f t="shared" si="8"/>
        <v>12352.8</v>
      </c>
    </row>
    <row r="122" spans="1:21" ht="16" x14ac:dyDescent="0.2">
      <c r="A122" s="1">
        <v>279</v>
      </c>
      <c r="B122" s="1" t="s">
        <v>378</v>
      </c>
      <c r="C122" s="8" t="s">
        <v>379</v>
      </c>
      <c r="D122" s="8" t="s">
        <v>380</v>
      </c>
      <c r="E122" s="10">
        <v>2800</v>
      </c>
      <c r="F122" s="11" t="s">
        <v>96</v>
      </c>
      <c r="G122" s="11" t="s">
        <v>97</v>
      </c>
      <c r="H122" s="12">
        <f t="shared" si="7"/>
        <v>306000</v>
      </c>
      <c r="I122" s="12">
        <f t="shared" si="8"/>
        <v>12240</v>
      </c>
    </row>
    <row r="123" spans="1:21" ht="32" x14ac:dyDescent="0.2">
      <c r="A123" s="1">
        <v>223</v>
      </c>
      <c r="B123" s="1" t="s">
        <v>381</v>
      </c>
      <c r="C123" s="8" t="s">
        <v>382</v>
      </c>
      <c r="D123" s="8" t="s">
        <v>383</v>
      </c>
      <c r="E123" s="10">
        <v>17287</v>
      </c>
      <c r="F123" s="11" t="s">
        <v>66</v>
      </c>
      <c r="G123" s="11" t="s">
        <v>384</v>
      </c>
      <c r="H123" s="12">
        <f t="shared" si="7"/>
        <v>595740</v>
      </c>
      <c r="I123" s="12">
        <f t="shared" si="8"/>
        <v>23829.599999999999</v>
      </c>
    </row>
    <row r="124" spans="1:21" ht="16" x14ac:dyDescent="0.2">
      <c r="A124" s="1">
        <v>321</v>
      </c>
      <c r="B124" s="1" t="s">
        <v>385</v>
      </c>
      <c r="C124" s="8" t="s">
        <v>385</v>
      </c>
      <c r="D124" s="8" t="s">
        <v>386</v>
      </c>
      <c r="E124" s="10">
        <v>2169</v>
      </c>
      <c r="F124" s="11" t="s">
        <v>17</v>
      </c>
      <c r="G124" s="11" t="s">
        <v>18</v>
      </c>
      <c r="H124" s="12">
        <f t="shared" si="7"/>
        <v>293380</v>
      </c>
      <c r="I124" s="12">
        <f t="shared" si="8"/>
        <v>11735.2</v>
      </c>
    </row>
    <row r="125" spans="1:21" s="15" customFormat="1" ht="64" x14ac:dyDescent="0.2">
      <c r="A125" s="1">
        <v>334</v>
      </c>
      <c r="B125" s="1" t="s">
        <v>387</v>
      </c>
      <c r="C125" s="8" t="s">
        <v>387</v>
      </c>
      <c r="D125" s="8" t="s">
        <v>388</v>
      </c>
      <c r="E125" s="10">
        <v>5021</v>
      </c>
      <c r="F125" s="11" t="s">
        <v>48</v>
      </c>
      <c r="G125" s="11" t="s">
        <v>389</v>
      </c>
      <c r="H125" s="12">
        <f t="shared" si="7"/>
        <v>350420</v>
      </c>
      <c r="I125" s="12">
        <f t="shared" si="8"/>
        <v>14016.8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6" x14ac:dyDescent="0.2">
      <c r="A126" s="1">
        <v>265</v>
      </c>
      <c r="B126" s="1" t="s">
        <v>390</v>
      </c>
      <c r="C126" s="8" t="s">
        <v>391</v>
      </c>
      <c r="D126" s="8" t="s">
        <v>392</v>
      </c>
      <c r="E126" s="10">
        <v>4500</v>
      </c>
      <c r="F126" s="11" t="s">
        <v>13</v>
      </c>
      <c r="G126" s="11" t="s">
        <v>14</v>
      </c>
      <c r="H126" s="12">
        <f t="shared" si="7"/>
        <v>340000</v>
      </c>
      <c r="I126" s="12">
        <f t="shared" si="8"/>
        <v>13600</v>
      </c>
    </row>
    <row r="127" spans="1:21" ht="112" x14ac:dyDescent="0.2">
      <c r="A127" s="1">
        <v>379</v>
      </c>
      <c r="B127" s="1" t="s">
        <v>393</v>
      </c>
      <c r="C127" s="8" t="s">
        <v>394</v>
      </c>
      <c r="D127" s="8" t="s">
        <v>395</v>
      </c>
      <c r="E127" s="10">
        <v>72658</v>
      </c>
      <c r="F127" s="11" t="s">
        <v>373</v>
      </c>
      <c r="G127" s="11" t="s">
        <v>396</v>
      </c>
      <c r="H127" s="12">
        <f t="shared" si="7"/>
        <v>1703160</v>
      </c>
      <c r="I127" s="12">
        <f>H127/23</f>
        <v>74050.434782608689</v>
      </c>
    </row>
    <row r="128" spans="1:21" ht="16" x14ac:dyDescent="0.2">
      <c r="A128" s="1">
        <v>566</v>
      </c>
      <c r="B128" s="1" t="s">
        <v>397</v>
      </c>
      <c r="C128" s="8" t="s">
        <v>398</v>
      </c>
      <c r="D128" s="8" t="s">
        <v>399</v>
      </c>
      <c r="E128" s="10">
        <v>4907</v>
      </c>
      <c r="F128" s="11" t="s">
        <v>96</v>
      </c>
      <c r="G128" s="11" t="s">
        <v>97</v>
      </c>
      <c r="H128" s="12">
        <f t="shared" si="7"/>
        <v>348140</v>
      </c>
      <c r="I128" s="12">
        <f>H128/25</f>
        <v>13925.6</v>
      </c>
    </row>
    <row r="129" spans="1:9" ht="16" x14ac:dyDescent="0.2">
      <c r="A129" s="1">
        <v>278</v>
      </c>
      <c r="B129" s="1" t="s">
        <v>400</v>
      </c>
      <c r="C129" s="8" t="s">
        <v>401</v>
      </c>
      <c r="D129" s="8" t="s">
        <v>402</v>
      </c>
      <c r="E129" s="10">
        <v>6521</v>
      </c>
      <c r="F129" s="11" t="s">
        <v>48</v>
      </c>
      <c r="G129" s="11" t="s">
        <v>337</v>
      </c>
      <c r="H129" s="12">
        <f t="shared" si="7"/>
        <v>380420</v>
      </c>
      <c r="I129" s="12">
        <f>H129/25</f>
        <v>15216.8</v>
      </c>
    </row>
    <row r="130" spans="1:9" ht="48" x14ac:dyDescent="0.2">
      <c r="A130" s="1">
        <v>469</v>
      </c>
      <c r="B130" s="1" t="s">
        <v>403</v>
      </c>
      <c r="C130" s="8" t="s">
        <v>404</v>
      </c>
      <c r="D130" s="9" t="s">
        <v>405</v>
      </c>
      <c r="E130" s="10">
        <v>11148</v>
      </c>
      <c r="F130" s="11" t="s">
        <v>48</v>
      </c>
      <c r="G130" s="11" t="s">
        <v>406</v>
      </c>
      <c r="H130" s="12">
        <f t="shared" si="7"/>
        <v>472960</v>
      </c>
      <c r="I130" s="12">
        <f>H130/25</f>
        <v>18918.400000000001</v>
      </c>
    </row>
    <row r="131" spans="1:9" ht="304" x14ac:dyDescent="0.2">
      <c r="A131" s="1">
        <v>574</v>
      </c>
      <c r="B131" s="1" t="s">
        <v>407</v>
      </c>
      <c r="C131" s="8" t="s">
        <v>407</v>
      </c>
      <c r="D131" s="9" t="s">
        <v>408</v>
      </c>
      <c r="E131" s="10">
        <v>147094</v>
      </c>
      <c r="F131" s="11" t="s">
        <v>21</v>
      </c>
      <c r="G131" s="11" t="s">
        <v>409</v>
      </c>
      <c r="H131" s="12">
        <f t="shared" ref="H131:H162" si="9">IF(E131&lt;2001,250000,E131*20+250000)</f>
        <v>3191880</v>
      </c>
      <c r="I131" s="12">
        <f>H131/23</f>
        <v>138777.39130434784</v>
      </c>
    </row>
    <row r="132" spans="1:9" ht="96" x14ac:dyDescent="0.2">
      <c r="A132" s="1">
        <v>509</v>
      </c>
      <c r="B132" s="1" t="s">
        <v>410</v>
      </c>
      <c r="C132" s="8" t="s">
        <v>410</v>
      </c>
      <c r="D132" s="8" t="s">
        <v>411</v>
      </c>
      <c r="E132" s="10">
        <v>41767</v>
      </c>
      <c r="F132" s="11" t="s">
        <v>48</v>
      </c>
      <c r="G132" s="11" t="s">
        <v>412</v>
      </c>
      <c r="H132" s="12">
        <f t="shared" si="9"/>
        <v>1085340</v>
      </c>
      <c r="I132" s="12">
        <f>H132/23</f>
        <v>47188.695652173912</v>
      </c>
    </row>
    <row r="133" spans="1:9" ht="48" x14ac:dyDescent="0.2">
      <c r="A133" s="1">
        <v>653</v>
      </c>
      <c r="B133" s="1" t="s">
        <v>413</v>
      </c>
      <c r="C133" s="8" t="s">
        <v>414</v>
      </c>
      <c r="D133" s="8" t="s">
        <v>415</v>
      </c>
      <c r="E133" s="10">
        <v>12000</v>
      </c>
      <c r="F133" s="11" t="s">
        <v>416</v>
      </c>
      <c r="G133" s="11" t="s">
        <v>278</v>
      </c>
      <c r="H133" s="12">
        <f t="shared" si="9"/>
        <v>490000</v>
      </c>
      <c r="I133" s="12">
        <f t="shared" ref="I133:I140" si="10">H133/25</f>
        <v>19600</v>
      </c>
    </row>
    <row r="134" spans="1:9" ht="395" x14ac:dyDescent="0.2">
      <c r="A134" s="1">
        <v>212</v>
      </c>
      <c r="B134" s="1" t="s">
        <v>417</v>
      </c>
      <c r="C134" s="8" t="s">
        <v>417</v>
      </c>
      <c r="D134" s="8" t="s">
        <v>418</v>
      </c>
      <c r="E134" s="10">
        <v>16655</v>
      </c>
      <c r="F134" s="11" t="s">
        <v>44</v>
      </c>
      <c r="G134" s="11" t="s">
        <v>419</v>
      </c>
      <c r="H134" s="12">
        <f t="shared" si="9"/>
        <v>583100</v>
      </c>
      <c r="I134" s="12">
        <f t="shared" si="10"/>
        <v>23324</v>
      </c>
    </row>
    <row r="135" spans="1:9" ht="16" x14ac:dyDescent="0.2">
      <c r="A135" s="1">
        <v>192</v>
      </c>
      <c r="B135" s="1" t="s">
        <v>420</v>
      </c>
      <c r="C135" s="8" t="s">
        <v>420</v>
      </c>
      <c r="D135" s="8" t="s">
        <v>421</v>
      </c>
      <c r="E135" s="10">
        <v>2300</v>
      </c>
      <c r="F135" s="11" t="s">
        <v>36</v>
      </c>
      <c r="G135" s="11" t="s">
        <v>14</v>
      </c>
      <c r="H135" s="12">
        <f t="shared" si="9"/>
        <v>296000</v>
      </c>
      <c r="I135" s="12">
        <f t="shared" si="10"/>
        <v>11840</v>
      </c>
    </row>
    <row r="136" spans="1:9" ht="16" x14ac:dyDescent="0.2">
      <c r="A136" s="1">
        <v>28</v>
      </c>
      <c r="B136" s="1" t="s">
        <v>422</v>
      </c>
      <c r="C136" s="8" t="s">
        <v>423</v>
      </c>
      <c r="D136" s="8" t="s">
        <v>424</v>
      </c>
      <c r="E136" s="10">
        <v>3000</v>
      </c>
      <c r="F136" s="11" t="s">
        <v>36</v>
      </c>
      <c r="G136" s="11" t="s">
        <v>14</v>
      </c>
      <c r="H136" s="12">
        <f t="shared" si="9"/>
        <v>310000</v>
      </c>
      <c r="I136" s="12">
        <f t="shared" si="10"/>
        <v>12400</v>
      </c>
    </row>
    <row r="137" spans="1:9" ht="16" x14ac:dyDescent="0.2">
      <c r="A137" s="1">
        <v>590</v>
      </c>
      <c r="B137" s="1" t="s">
        <v>425</v>
      </c>
      <c r="C137" s="8" t="s">
        <v>426</v>
      </c>
      <c r="D137" s="8" t="s">
        <v>427</v>
      </c>
      <c r="E137" s="10">
        <v>1912</v>
      </c>
      <c r="F137" s="11" t="s">
        <v>13</v>
      </c>
      <c r="G137" s="11" t="s">
        <v>14</v>
      </c>
      <c r="H137" s="12">
        <f t="shared" si="9"/>
        <v>250000</v>
      </c>
      <c r="I137" s="12">
        <f t="shared" si="10"/>
        <v>10000</v>
      </c>
    </row>
    <row r="138" spans="1:9" ht="80" x14ac:dyDescent="0.2">
      <c r="A138" s="1">
        <v>276</v>
      </c>
      <c r="B138" s="1" t="s">
        <v>428</v>
      </c>
      <c r="C138" s="8" t="s">
        <v>429</v>
      </c>
      <c r="D138" s="9" t="s">
        <v>430</v>
      </c>
      <c r="E138" s="10">
        <v>27224</v>
      </c>
      <c r="F138" s="11" t="s">
        <v>48</v>
      </c>
      <c r="G138" s="11" t="s">
        <v>431</v>
      </c>
      <c r="H138" s="12">
        <f t="shared" si="9"/>
        <v>794480</v>
      </c>
      <c r="I138" s="12">
        <f t="shared" si="10"/>
        <v>31779.200000000001</v>
      </c>
    </row>
    <row r="139" spans="1:9" ht="16" x14ac:dyDescent="0.2">
      <c r="A139" s="1">
        <v>148</v>
      </c>
      <c r="B139" s="1" t="s">
        <v>432</v>
      </c>
      <c r="C139" s="8" t="s">
        <v>433</v>
      </c>
      <c r="D139" s="9" t="s">
        <v>434</v>
      </c>
      <c r="E139" s="10">
        <v>2648</v>
      </c>
      <c r="F139" s="11" t="s">
        <v>58</v>
      </c>
      <c r="G139" s="11" t="s">
        <v>435</v>
      </c>
      <c r="H139" s="12">
        <f t="shared" si="9"/>
        <v>302960</v>
      </c>
      <c r="I139" s="12">
        <f t="shared" si="10"/>
        <v>12118.4</v>
      </c>
    </row>
    <row r="140" spans="1:9" ht="48" x14ac:dyDescent="0.2">
      <c r="A140" s="1">
        <v>299</v>
      </c>
      <c r="B140" s="1" t="s">
        <v>436</v>
      </c>
      <c r="C140" s="8" t="s">
        <v>436</v>
      </c>
      <c r="D140" s="8" t="s">
        <v>437</v>
      </c>
      <c r="E140" s="10">
        <v>40000</v>
      </c>
      <c r="F140" s="11" t="s">
        <v>13</v>
      </c>
      <c r="G140" s="11" t="s">
        <v>438</v>
      </c>
      <c r="H140" s="12">
        <f t="shared" si="9"/>
        <v>1050000</v>
      </c>
      <c r="I140" s="12">
        <f t="shared" si="10"/>
        <v>42000</v>
      </c>
    </row>
    <row r="141" spans="1:9" ht="48" x14ac:dyDescent="0.2">
      <c r="A141" s="1">
        <v>633</v>
      </c>
      <c r="B141" s="1" t="s">
        <v>439</v>
      </c>
      <c r="C141" s="8" t="s">
        <v>440</v>
      </c>
      <c r="D141" s="8" t="s">
        <v>441</v>
      </c>
      <c r="E141" s="10">
        <v>28271</v>
      </c>
      <c r="F141" s="11" t="s">
        <v>48</v>
      </c>
      <c r="G141" s="11" t="s">
        <v>442</v>
      </c>
      <c r="H141" s="12">
        <f t="shared" si="9"/>
        <v>815420</v>
      </c>
      <c r="I141" s="12">
        <f>H141/23</f>
        <v>35453.043478260872</v>
      </c>
    </row>
    <row r="142" spans="1:9" ht="16" x14ac:dyDescent="0.2">
      <c r="A142" s="1">
        <v>384</v>
      </c>
      <c r="B142" s="1" t="s">
        <v>443</v>
      </c>
      <c r="C142" s="8" t="s">
        <v>444</v>
      </c>
      <c r="D142" s="8" t="s">
        <v>445</v>
      </c>
      <c r="E142" s="10">
        <v>4975</v>
      </c>
      <c r="F142" s="11" t="s">
        <v>21</v>
      </c>
      <c r="G142" s="11" t="s">
        <v>22</v>
      </c>
      <c r="H142" s="12">
        <f t="shared" si="9"/>
        <v>349500</v>
      </c>
      <c r="I142" s="12">
        <f t="shared" ref="I142:I150" si="11">H142/25</f>
        <v>13980</v>
      </c>
    </row>
    <row r="143" spans="1:9" ht="32" x14ac:dyDescent="0.2">
      <c r="A143" s="1">
        <v>481</v>
      </c>
      <c r="B143" s="1" t="s">
        <v>446</v>
      </c>
      <c r="C143" s="8" t="s">
        <v>447</v>
      </c>
      <c r="D143" s="8" t="s">
        <v>448</v>
      </c>
      <c r="E143" s="18">
        <v>928</v>
      </c>
      <c r="F143" s="11" t="s">
        <v>48</v>
      </c>
      <c r="G143" s="11" t="s">
        <v>449</v>
      </c>
      <c r="H143" s="12">
        <f t="shared" si="9"/>
        <v>250000</v>
      </c>
      <c r="I143" s="12">
        <f t="shared" si="11"/>
        <v>10000</v>
      </c>
    </row>
    <row r="144" spans="1:9" ht="16" x14ac:dyDescent="0.2">
      <c r="A144" s="1">
        <v>429</v>
      </c>
      <c r="B144" s="1" t="s">
        <v>450</v>
      </c>
      <c r="C144" s="8" t="s">
        <v>451</v>
      </c>
      <c r="D144" s="8" t="s">
        <v>452</v>
      </c>
      <c r="E144" s="10">
        <v>2319</v>
      </c>
      <c r="F144" s="11" t="s">
        <v>17</v>
      </c>
      <c r="G144" s="11" t="s">
        <v>453</v>
      </c>
      <c r="H144" s="12">
        <f t="shared" si="9"/>
        <v>296380</v>
      </c>
      <c r="I144" s="12">
        <f t="shared" si="11"/>
        <v>11855.2</v>
      </c>
    </row>
    <row r="145" spans="1:21" ht="16" x14ac:dyDescent="0.2">
      <c r="A145" s="1">
        <v>318</v>
      </c>
      <c r="B145" s="1" t="s">
        <v>454</v>
      </c>
      <c r="C145" s="8" t="s">
        <v>455</v>
      </c>
      <c r="D145" s="8" t="s">
        <v>456</v>
      </c>
      <c r="E145" s="10">
        <v>11000</v>
      </c>
      <c r="F145" s="11" t="s">
        <v>21</v>
      </c>
      <c r="G145" s="11" t="s">
        <v>22</v>
      </c>
      <c r="H145" s="12">
        <f t="shared" si="9"/>
        <v>470000</v>
      </c>
      <c r="I145" s="12">
        <f t="shared" si="11"/>
        <v>18800</v>
      </c>
    </row>
    <row r="146" spans="1:21" ht="16" x14ac:dyDescent="0.2">
      <c r="A146" s="1">
        <v>392</v>
      </c>
      <c r="B146" s="1" t="s">
        <v>457</v>
      </c>
      <c r="C146" s="8" t="s">
        <v>457</v>
      </c>
      <c r="D146" s="8" t="s">
        <v>458</v>
      </c>
      <c r="E146" s="10">
        <v>2100</v>
      </c>
      <c r="F146" s="11" t="s">
        <v>13</v>
      </c>
      <c r="G146" s="11" t="s">
        <v>14</v>
      </c>
      <c r="H146" s="12">
        <f t="shared" si="9"/>
        <v>292000</v>
      </c>
      <c r="I146" s="12">
        <f t="shared" si="11"/>
        <v>11680</v>
      </c>
    </row>
    <row r="147" spans="1:21" s="15" customFormat="1" ht="16" x14ac:dyDescent="0.2">
      <c r="A147" s="1">
        <v>85</v>
      </c>
      <c r="B147" s="1" t="s">
        <v>459</v>
      </c>
      <c r="C147" s="8" t="s">
        <v>460</v>
      </c>
      <c r="D147" s="9" t="s">
        <v>461</v>
      </c>
      <c r="E147" s="10">
        <v>1050</v>
      </c>
      <c r="F147" s="11" t="s">
        <v>36</v>
      </c>
      <c r="G147" s="11" t="s">
        <v>14</v>
      </c>
      <c r="H147" s="12">
        <f t="shared" si="9"/>
        <v>250000</v>
      </c>
      <c r="I147" s="12">
        <f t="shared" si="11"/>
        <v>10000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6" x14ac:dyDescent="0.2">
      <c r="A148" s="1">
        <v>406</v>
      </c>
      <c r="B148" s="1" t="s">
        <v>462</v>
      </c>
      <c r="C148" s="8" t="s">
        <v>463</v>
      </c>
      <c r="D148" s="8" t="s">
        <v>464</v>
      </c>
      <c r="E148" s="10">
        <v>1590</v>
      </c>
      <c r="F148" s="11" t="s">
        <v>17</v>
      </c>
      <c r="G148" s="11" t="s">
        <v>369</v>
      </c>
      <c r="H148" s="12">
        <f t="shared" si="9"/>
        <v>250000</v>
      </c>
      <c r="I148" s="12">
        <f t="shared" si="11"/>
        <v>10000</v>
      </c>
    </row>
    <row r="149" spans="1:21" ht="16" x14ac:dyDescent="0.2">
      <c r="A149" s="1">
        <v>649</v>
      </c>
      <c r="B149" s="1" t="s">
        <v>465</v>
      </c>
      <c r="C149" s="8" t="s">
        <v>466</v>
      </c>
      <c r="D149" s="8" t="s">
        <v>467</v>
      </c>
      <c r="E149" s="10">
        <v>2500</v>
      </c>
      <c r="F149" s="11" t="s">
        <v>221</v>
      </c>
      <c r="G149" s="11" t="s">
        <v>14</v>
      </c>
      <c r="H149" s="12">
        <f t="shared" si="9"/>
        <v>300000</v>
      </c>
      <c r="I149" s="12">
        <f t="shared" si="11"/>
        <v>12000</v>
      </c>
    </row>
    <row r="150" spans="1:21" ht="32" x14ac:dyDescent="0.2">
      <c r="A150" s="1">
        <v>532</v>
      </c>
      <c r="B150" s="1" t="s">
        <v>468</v>
      </c>
      <c r="C150" s="8" t="s">
        <v>469</v>
      </c>
      <c r="D150" s="9" t="s">
        <v>470</v>
      </c>
      <c r="E150" s="10">
        <v>2093</v>
      </c>
      <c r="F150" s="11" t="s">
        <v>58</v>
      </c>
      <c r="G150" s="11" t="s">
        <v>59</v>
      </c>
      <c r="H150" s="12">
        <f t="shared" si="9"/>
        <v>291860</v>
      </c>
      <c r="I150" s="12">
        <f t="shared" si="11"/>
        <v>11674.4</v>
      </c>
    </row>
    <row r="151" spans="1:21" ht="16" x14ac:dyDescent="0.2">
      <c r="A151" s="1">
        <v>548</v>
      </c>
      <c r="B151" s="1" t="s">
        <v>471</v>
      </c>
      <c r="C151" s="8" t="s">
        <v>471</v>
      </c>
      <c r="D151" s="8">
        <v>1275778847</v>
      </c>
      <c r="E151" s="10">
        <v>2589</v>
      </c>
      <c r="F151" s="11" t="s">
        <v>48</v>
      </c>
      <c r="G151" s="11" t="s">
        <v>301</v>
      </c>
      <c r="H151" s="12">
        <f t="shared" si="9"/>
        <v>301780</v>
      </c>
      <c r="I151" s="12">
        <f>H151/23</f>
        <v>13120.869565217392</v>
      </c>
    </row>
    <row r="152" spans="1:21" ht="16" x14ac:dyDescent="0.2">
      <c r="A152" s="1">
        <v>149</v>
      </c>
      <c r="B152" s="1" t="s">
        <v>472</v>
      </c>
      <c r="C152" s="8" t="s">
        <v>472</v>
      </c>
      <c r="D152" s="8" t="s">
        <v>473</v>
      </c>
      <c r="E152" s="10">
        <v>1182</v>
      </c>
      <c r="F152" s="11" t="s">
        <v>17</v>
      </c>
      <c r="G152" s="11" t="s">
        <v>18</v>
      </c>
      <c r="H152" s="12">
        <f t="shared" si="9"/>
        <v>250000</v>
      </c>
      <c r="I152" s="12">
        <f t="shared" ref="I152:I173" si="12">H152/25</f>
        <v>10000</v>
      </c>
    </row>
    <row r="153" spans="1:21" ht="16" x14ac:dyDescent="0.2">
      <c r="A153" s="1">
        <v>416</v>
      </c>
      <c r="B153" s="1" t="s">
        <v>474</v>
      </c>
      <c r="C153" s="8" t="s">
        <v>474</v>
      </c>
      <c r="D153" s="8" t="s">
        <v>475</v>
      </c>
      <c r="E153" s="10">
        <v>1062</v>
      </c>
      <c r="F153" s="11" t="s">
        <v>48</v>
      </c>
      <c r="G153" s="11" t="s">
        <v>301</v>
      </c>
      <c r="H153" s="12">
        <f t="shared" si="9"/>
        <v>250000</v>
      </c>
      <c r="I153" s="12">
        <f t="shared" si="12"/>
        <v>10000</v>
      </c>
    </row>
    <row r="154" spans="1:21" ht="16" x14ac:dyDescent="0.2">
      <c r="A154" s="1">
        <v>393</v>
      </c>
      <c r="B154" s="1" t="s">
        <v>476</v>
      </c>
      <c r="C154" s="8" t="s">
        <v>477</v>
      </c>
      <c r="D154" s="9" t="s">
        <v>478</v>
      </c>
      <c r="E154" s="10">
        <v>1000</v>
      </c>
      <c r="F154" s="11" t="s">
        <v>96</v>
      </c>
      <c r="G154" s="11" t="s">
        <v>97</v>
      </c>
      <c r="H154" s="12">
        <f t="shared" si="9"/>
        <v>250000</v>
      </c>
      <c r="I154" s="12">
        <f t="shared" si="12"/>
        <v>10000</v>
      </c>
    </row>
    <row r="155" spans="1:21" ht="16" x14ac:dyDescent="0.2">
      <c r="A155" s="1">
        <v>285</v>
      </c>
      <c r="B155" s="1" t="s">
        <v>479</v>
      </c>
      <c r="C155" s="8" t="s">
        <v>480</v>
      </c>
      <c r="D155" s="8" t="s">
        <v>481</v>
      </c>
      <c r="E155" s="10">
        <v>5485</v>
      </c>
      <c r="F155" s="11" t="s">
        <v>13</v>
      </c>
      <c r="G155" s="11" t="s">
        <v>99</v>
      </c>
      <c r="H155" s="12">
        <f t="shared" si="9"/>
        <v>359700</v>
      </c>
      <c r="I155" s="12">
        <f t="shared" si="12"/>
        <v>14388</v>
      </c>
    </row>
    <row r="156" spans="1:21" ht="32" x14ac:dyDescent="0.2">
      <c r="A156" s="1">
        <v>654</v>
      </c>
      <c r="B156" s="1" t="s">
        <v>482</v>
      </c>
      <c r="C156" s="8" t="s">
        <v>483</v>
      </c>
      <c r="D156" s="9" t="s">
        <v>484</v>
      </c>
      <c r="E156" s="10">
        <v>13000</v>
      </c>
      <c r="F156" s="11" t="s">
        <v>13</v>
      </c>
      <c r="G156" s="11" t="s">
        <v>99</v>
      </c>
      <c r="H156" s="12">
        <f t="shared" si="9"/>
        <v>510000</v>
      </c>
      <c r="I156" s="12">
        <f t="shared" si="12"/>
        <v>20400</v>
      </c>
    </row>
    <row r="157" spans="1:21" ht="16" x14ac:dyDescent="0.2">
      <c r="A157" s="1">
        <v>417</v>
      </c>
      <c r="B157" s="1" t="s">
        <v>485</v>
      </c>
      <c r="C157" s="8" t="s">
        <v>486</v>
      </c>
      <c r="D157" s="8" t="s">
        <v>487</v>
      </c>
      <c r="E157" s="10">
        <v>2000</v>
      </c>
      <c r="F157" s="11" t="s">
        <v>13</v>
      </c>
      <c r="G157" s="11" t="s">
        <v>14</v>
      </c>
      <c r="H157" s="12">
        <f t="shared" si="9"/>
        <v>250000</v>
      </c>
      <c r="I157" s="12">
        <f t="shared" si="12"/>
        <v>10000</v>
      </c>
    </row>
    <row r="158" spans="1:21" ht="16" x14ac:dyDescent="0.2">
      <c r="A158" s="1">
        <v>461</v>
      </c>
      <c r="B158" s="1" t="s">
        <v>488</v>
      </c>
      <c r="C158" s="8" t="s">
        <v>488</v>
      </c>
      <c r="D158" s="8" t="s">
        <v>470</v>
      </c>
      <c r="E158" s="10">
        <v>2050</v>
      </c>
      <c r="F158" s="11" t="s">
        <v>96</v>
      </c>
      <c r="G158" s="11" t="s">
        <v>97</v>
      </c>
      <c r="H158" s="12">
        <f t="shared" si="9"/>
        <v>291000</v>
      </c>
      <c r="I158" s="12">
        <f t="shared" si="12"/>
        <v>11640</v>
      </c>
    </row>
    <row r="159" spans="1:21" ht="16" x14ac:dyDescent="0.2">
      <c r="A159" s="1">
        <v>159</v>
      </c>
      <c r="B159" s="1" t="s">
        <v>489</v>
      </c>
      <c r="C159" s="8" t="s">
        <v>490</v>
      </c>
      <c r="D159" s="9" t="s">
        <v>491</v>
      </c>
      <c r="E159" s="10">
        <v>5090</v>
      </c>
      <c r="F159" s="11" t="s">
        <v>17</v>
      </c>
      <c r="G159" s="11" t="s">
        <v>18</v>
      </c>
      <c r="H159" s="12">
        <f t="shared" si="9"/>
        <v>351800</v>
      </c>
      <c r="I159" s="12">
        <f t="shared" si="12"/>
        <v>14072</v>
      </c>
    </row>
    <row r="160" spans="1:21" ht="16" x14ac:dyDescent="0.2">
      <c r="A160" s="1">
        <v>142</v>
      </c>
      <c r="B160" s="1" t="s">
        <v>492</v>
      </c>
      <c r="C160" s="8" t="s">
        <v>493</v>
      </c>
      <c r="D160" s="9" t="s">
        <v>494</v>
      </c>
      <c r="E160" s="10">
        <v>2000</v>
      </c>
      <c r="F160" s="11" t="s">
        <v>36</v>
      </c>
      <c r="G160" s="11" t="s">
        <v>14</v>
      </c>
      <c r="H160" s="12">
        <f t="shared" si="9"/>
        <v>250000</v>
      </c>
      <c r="I160" s="12">
        <f t="shared" si="12"/>
        <v>10000</v>
      </c>
    </row>
    <row r="161" spans="1:21" ht="32" x14ac:dyDescent="0.2">
      <c r="A161" s="1">
        <v>261</v>
      </c>
      <c r="B161" s="1" t="s">
        <v>495</v>
      </c>
      <c r="C161" s="8" t="s">
        <v>495</v>
      </c>
      <c r="D161" s="8" t="s">
        <v>496</v>
      </c>
      <c r="E161" s="10">
        <v>20749</v>
      </c>
      <c r="F161" s="11" t="s">
        <v>17</v>
      </c>
      <c r="G161" s="11" t="s">
        <v>169</v>
      </c>
      <c r="H161" s="12">
        <f t="shared" si="9"/>
        <v>664980</v>
      </c>
      <c r="I161" s="12">
        <f t="shared" si="12"/>
        <v>26599.200000000001</v>
      </c>
    </row>
    <row r="162" spans="1:21" ht="16" x14ac:dyDescent="0.2">
      <c r="A162" s="1">
        <v>504</v>
      </c>
      <c r="B162" s="1" t="s">
        <v>497</v>
      </c>
      <c r="C162" s="8" t="s">
        <v>498</v>
      </c>
      <c r="D162" s="8" t="s">
        <v>499</v>
      </c>
      <c r="E162" s="10">
        <v>2118</v>
      </c>
      <c r="F162" s="11" t="s">
        <v>500</v>
      </c>
      <c r="G162" s="11" t="s">
        <v>278</v>
      </c>
      <c r="H162" s="12">
        <f t="shared" si="9"/>
        <v>292360</v>
      </c>
      <c r="I162" s="12">
        <f t="shared" si="12"/>
        <v>11694.4</v>
      </c>
    </row>
    <row r="163" spans="1:21" ht="16" x14ac:dyDescent="0.2">
      <c r="A163" s="1">
        <v>519</v>
      </c>
      <c r="B163" s="1" t="s">
        <v>501</v>
      </c>
      <c r="C163" s="8" t="s">
        <v>502</v>
      </c>
      <c r="D163" s="9" t="s">
        <v>503</v>
      </c>
      <c r="E163" s="10">
        <v>5034</v>
      </c>
      <c r="F163" s="11" t="s">
        <v>13</v>
      </c>
      <c r="G163" s="11" t="s">
        <v>14</v>
      </c>
      <c r="H163" s="12">
        <f t="shared" ref="H163:H194" si="13">IF(E163&lt;2001,250000,E163*20+250000)</f>
        <v>350680</v>
      </c>
      <c r="I163" s="12">
        <f t="shared" si="12"/>
        <v>14027.2</v>
      </c>
    </row>
    <row r="164" spans="1:21" ht="16" x14ac:dyDescent="0.2">
      <c r="A164" s="1">
        <v>513</v>
      </c>
      <c r="B164" s="1" t="s">
        <v>504</v>
      </c>
      <c r="C164" s="8" t="s">
        <v>504</v>
      </c>
      <c r="D164" s="8" t="s">
        <v>505</v>
      </c>
      <c r="E164" s="10">
        <v>7496</v>
      </c>
      <c r="F164" s="11" t="s">
        <v>13</v>
      </c>
      <c r="G164" s="11" t="s">
        <v>99</v>
      </c>
      <c r="H164" s="12">
        <f t="shared" si="13"/>
        <v>399920</v>
      </c>
      <c r="I164" s="12">
        <f t="shared" si="12"/>
        <v>15996.8</v>
      </c>
    </row>
    <row r="165" spans="1:21" ht="16" x14ac:dyDescent="0.2">
      <c r="A165" s="1">
        <v>44</v>
      </c>
      <c r="B165" s="1" t="s">
        <v>506</v>
      </c>
      <c r="C165" s="8" t="s">
        <v>507</v>
      </c>
      <c r="D165" s="8" t="s">
        <v>508</v>
      </c>
      <c r="E165" s="10">
        <v>1200</v>
      </c>
      <c r="F165" s="11" t="s">
        <v>96</v>
      </c>
      <c r="G165" s="11" t="s">
        <v>97</v>
      </c>
      <c r="H165" s="12">
        <f t="shared" si="13"/>
        <v>250000</v>
      </c>
      <c r="I165" s="12">
        <f t="shared" si="12"/>
        <v>10000</v>
      </c>
    </row>
    <row r="166" spans="1:21" ht="16" x14ac:dyDescent="0.2">
      <c r="A166" s="1">
        <v>627</v>
      </c>
      <c r="B166" s="1" t="s">
        <v>509</v>
      </c>
      <c r="C166" s="8" t="s">
        <v>509</v>
      </c>
      <c r="D166" s="8" t="s">
        <v>510</v>
      </c>
      <c r="E166" s="10">
        <v>11608</v>
      </c>
      <c r="F166" s="11" t="s">
        <v>17</v>
      </c>
      <c r="G166" s="11" t="s">
        <v>453</v>
      </c>
      <c r="H166" s="12">
        <f t="shared" si="13"/>
        <v>482160</v>
      </c>
      <c r="I166" s="12">
        <f t="shared" si="12"/>
        <v>19286.400000000001</v>
      </c>
    </row>
    <row r="167" spans="1:21" ht="16" x14ac:dyDescent="0.2">
      <c r="A167" s="1">
        <v>596</v>
      </c>
      <c r="B167" s="1" t="s">
        <v>511</v>
      </c>
      <c r="C167" s="8" t="s">
        <v>512</v>
      </c>
      <c r="D167" s="8" t="s">
        <v>513</v>
      </c>
      <c r="E167" s="10">
        <v>10000</v>
      </c>
      <c r="F167" s="11" t="s">
        <v>17</v>
      </c>
      <c r="G167" s="11" t="s">
        <v>18</v>
      </c>
      <c r="H167" s="12">
        <f t="shared" si="13"/>
        <v>450000</v>
      </c>
      <c r="I167" s="12">
        <f t="shared" si="12"/>
        <v>18000</v>
      </c>
    </row>
    <row r="168" spans="1:21" ht="16" x14ac:dyDescent="0.2">
      <c r="A168" s="1">
        <v>652</v>
      </c>
      <c r="B168" s="1" t="s">
        <v>514</v>
      </c>
      <c r="C168" s="8" t="s">
        <v>515</v>
      </c>
      <c r="D168" s="8" t="s">
        <v>516</v>
      </c>
      <c r="E168" s="10">
        <v>10000</v>
      </c>
      <c r="F168" s="11" t="s">
        <v>13</v>
      </c>
      <c r="G168" s="11" t="s">
        <v>14</v>
      </c>
      <c r="H168" s="12">
        <f t="shared" si="13"/>
        <v>450000</v>
      </c>
      <c r="I168" s="12">
        <f t="shared" si="12"/>
        <v>18000</v>
      </c>
    </row>
    <row r="169" spans="1:21" ht="32" x14ac:dyDescent="0.2">
      <c r="A169" s="1">
        <v>317</v>
      </c>
      <c r="B169" s="1" t="s">
        <v>517</v>
      </c>
      <c r="C169" s="8" t="s">
        <v>517</v>
      </c>
      <c r="D169" s="8" t="s">
        <v>518</v>
      </c>
      <c r="E169" s="10">
        <v>9579</v>
      </c>
      <c r="F169" s="11" t="s">
        <v>180</v>
      </c>
      <c r="G169" s="11" t="s">
        <v>181</v>
      </c>
      <c r="H169" s="12">
        <f t="shared" si="13"/>
        <v>441580</v>
      </c>
      <c r="I169" s="12">
        <f t="shared" si="12"/>
        <v>17663.2</v>
      </c>
    </row>
    <row r="170" spans="1:21" ht="16" x14ac:dyDescent="0.2">
      <c r="A170" s="1">
        <v>42</v>
      </c>
      <c r="B170" s="1" t="s">
        <v>519</v>
      </c>
      <c r="C170" s="8" t="s">
        <v>520</v>
      </c>
      <c r="D170" s="9" t="s">
        <v>521</v>
      </c>
      <c r="E170" s="10">
        <v>7476</v>
      </c>
      <c r="F170" s="11" t="s">
        <v>36</v>
      </c>
      <c r="G170" s="11" t="s">
        <v>14</v>
      </c>
      <c r="H170" s="12">
        <f t="shared" si="13"/>
        <v>399520</v>
      </c>
      <c r="I170" s="12">
        <f t="shared" si="12"/>
        <v>15980.8</v>
      </c>
    </row>
    <row r="171" spans="1:21" s="15" customFormat="1" ht="16" x14ac:dyDescent="0.2">
      <c r="A171" s="1">
        <v>109</v>
      </c>
      <c r="B171" s="1" t="s">
        <v>522</v>
      </c>
      <c r="C171" s="8" t="s">
        <v>523</v>
      </c>
      <c r="D171" s="8" t="s">
        <v>524</v>
      </c>
      <c r="E171" s="10">
        <v>4009</v>
      </c>
      <c r="F171" s="11" t="s">
        <v>96</v>
      </c>
      <c r="G171" s="11" t="s">
        <v>97</v>
      </c>
      <c r="H171" s="12">
        <f t="shared" si="13"/>
        <v>330180</v>
      </c>
      <c r="I171" s="12">
        <f t="shared" si="12"/>
        <v>13207.2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32" x14ac:dyDescent="0.2">
      <c r="A172" s="1">
        <v>301</v>
      </c>
      <c r="B172" s="1" t="s">
        <v>525</v>
      </c>
      <c r="C172" s="8" t="s">
        <v>526</v>
      </c>
      <c r="D172" s="8" t="s">
        <v>527</v>
      </c>
      <c r="E172" s="10">
        <v>31533</v>
      </c>
      <c r="F172" s="11" t="s">
        <v>48</v>
      </c>
      <c r="G172" s="11" t="s">
        <v>528</v>
      </c>
      <c r="H172" s="12">
        <f t="shared" si="13"/>
        <v>880660</v>
      </c>
      <c r="I172" s="12">
        <f t="shared" si="12"/>
        <v>35226.400000000001</v>
      </c>
    </row>
    <row r="173" spans="1:21" ht="32" x14ac:dyDescent="0.2">
      <c r="A173" s="1">
        <v>411</v>
      </c>
      <c r="B173" s="1" t="s">
        <v>529</v>
      </c>
      <c r="C173" s="8" t="s">
        <v>530</v>
      </c>
      <c r="D173" s="8" t="s">
        <v>531</v>
      </c>
      <c r="E173" s="10">
        <v>26153</v>
      </c>
      <c r="F173" s="11" t="s">
        <v>48</v>
      </c>
      <c r="G173" s="11" t="s">
        <v>532</v>
      </c>
      <c r="H173" s="12">
        <f t="shared" si="13"/>
        <v>773060</v>
      </c>
      <c r="I173" s="12">
        <f t="shared" si="12"/>
        <v>30922.400000000001</v>
      </c>
    </row>
    <row r="174" spans="1:21" ht="16" x14ac:dyDescent="0.2">
      <c r="A174" s="1">
        <v>681</v>
      </c>
      <c r="B174" s="1" t="s">
        <v>533</v>
      </c>
      <c r="C174" s="8" t="s">
        <v>534</v>
      </c>
      <c r="D174" s="8" t="s">
        <v>535</v>
      </c>
      <c r="E174" s="10">
        <v>1479</v>
      </c>
      <c r="F174" s="11" t="s">
        <v>48</v>
      </c>
      <c r="G174" s="11" t="s">
        <v>536</v>
      </c>
      <c r="H174" s="12">
        <f t="shared" si="13"/>
        <v>250000</v>
      </c>
      <c r="I174" s="12">
        <f>H174/23</f>
        <v>10869.565217391304</v>
      </c>
    </row>
    <row r="175" spans="1:21" ht="32" x14ac:dyDescent="0.2">
      <c r="A175" s="1">
        <v>375</v>
      </c>
      <c r="B175" s="1" t="s">
        <v>537</v>
      </c>
      <c r="C175" s="8" t="s">
        <v>538</v>
      </c>
      <c r="D175" s="8" t="s">
        <v>539</v>
      </c>
      <c r="E175" s="10">
        <v>24769</v>
      </c>
      <c r="F175" s="11" t="s">
        <v>540</v>
      </c>
      <c r="G175" s="11" t="s">
        <v>541</v>
      </c>
      <c r="H175" s="12">
        <f t="shared" si="13"/>
        <v>745380</v>
      </c>
      <c r="I175" s="12">
        <f t="shared" ref="I175:I190" si="14">H175/25</f>
        <v>29815.200000000001</v>
      </c>
    </row>
    <row r="176" spans="1:21" ht="32" x14ac:dyDescent="0.2">
      <c r="A176" s="1">
        <v>188</v>
      </c>
      <c r="B176" s="1" t="s">
        <v>542</v>
      </c>
      <c r="C176" s="8" t="s">
        <v>543</v>
      </c>
      <c r="D176" s="9" t="s">
        <v>544</v>
      </c>
      <c r="E176" s="18">
        <v>939</v>
      </c>
      <c r="F176" s="11" t="s">
        <v>48</v>
      </c>
      <c r="G176" s="11" t="s">
        <v>322</v>
      </c>
      <c r="H176" s="12">
        <f t="shared" si="13"/>
        <v>250000</v>
      </c>
      <c r="I176" s="12">
        <f t="shared" si="14"/>
        <v>10000</v>
      </c>
    </row>
    <row r="177" spans="1:21" ht="32" x14ac:dyDescent="0.2">
      <c r="A177" s="1">
        <v>307</v>
      </c>
      <c r="B177" s="1" t="s">
        <v>545</v>
      </c>
      <c r="C177" s="8" t="s">
        <v>546</v>
      </c>
      <c r="D177" s="9" t="s">
        <v>547</v>
      </c>
      <c r="E177" s="10">
        <v>11575</v>
      </c>
      <c r="F177" s="11" t="s">
        <v>48</v>
      </c>
      <c r="G177" s="11" t="s">
        <v>548</v>
      </c>
      <c r="H177" s="12">
        <f t="shared" si="13"/>
        <v>481500</v>
      </c>
      <c r="I177" s="12">
        <f t="shared" si="14"/>
        <v>19260</v>
      </c>
    </row>
    <row r="178" spans="1:21" ht="144" x14ac:dyDescent="0.2">
      <c r="A178" s="1">
        <v>599</v>
      </c>
      <c r="B178" s="1" t="s">
        <v>549</v>
      </c>
      <c r="C178" s="8" t="s">
        <v>549</v>
      </c>
      <c r="D178" s="8" t="s">
        <v>550</v>
      </c>
      <c r="E178" s="10">
        <v>65724</v>
      </c>
      <c r="F178" s="11" t="s">
        <v>36</v>
      </c>
      <c r="G178" s="11" t="s">
        <v>14</v>
      </c>
      <c r="H178" s="12">
        <f t="shared" si="13"/>
        <v>1564480</v>
      </c>
      <c r="I178" s="12">
        <f t="shared" si="14"/>
        <v>62579.199999999997</v>
      </c>
    </row>
    <row r="179" spans="1:21" s="15" customFormat="1" ht="16" x14ac:dyDescent="0.2">
      <c r="A179" s="1">
        <v>262</v>
      </c>
      <c r="B179" s="1" t="s">
        <v>551</v>
      </c>
      <c r="C179" s="8" t="s">
        <v>552</v>
      </c>
      <c r="D179" s="8" t="s">
        <v>553</v>
      </c>
      <c r="E179" s="10">
        <v>1933</v>
      </c>
      <c r="F179" s="11" t="s">
        <v>48</v>
      </c>
      <c r="G179" s="11" t="s">
        <v>554</v>
      </c>
      <c r="H179" s="12">
        <f t="shared" si="13"/>
        <v>250000</v>
      </c>
      <c r="I179" s="12">
        <f t="shared" si="14"/>
        <v>10000</v>
      </c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48" x14ac:dyDescent="0.2">
      <c r="A180" s="1">
        <v>33</v>
      </c>
      <c r="B180" s="1" t="s">
        <v>555</v>
      </c>
      <c r="C180" s="8" t="s">
        <v>556</v>
      </c>
      <c r="D180" s="8" t="s">
        <v>557</v>
      </c>
      <c r="E180" s="10">
        <v>3815</v>
      </c>
      <c r="F180" s="11" t="s">
        <v>66</v>
      </c>
      <c r="G180" s="11" t="s">
        <v>558</v>
      </c>
      <c r="H180" s="12">
        <f t="shared" si="13"/>
        <v>326300</v>
      </c>
      <c r="I180" s="12">
        <f t="shared" si="14"/>
        <v>13052</v>
      </c>
    </row>
    <row r="181" spans="1:21" ht="16" x14ac:dyDescent="0.2">
      <c r="A181" s="1">
        <v>95</v>
      </c>
      <c r="B181" s="1" t="s">
        <v>559</v>
      </c>
      <c r="C181" s="8" t="s">
        <v>560</v>
      </c>
      <c r="D181" s="8" t="s">
        <v>163</v>
      </c>
      <c r="E181" s="10">
        <v>2400</v>
      </c>
      <c r="F181" s="11" t="s">
        <v>66</v>
      </c>
      <c r="G181" s="20" t="s">
        <v>88</v>
      </c>
      <c r="H181" s="12">
        <f t="shared" si="13"/>
        <v>298000</v>
      </c>
      <c r="I181" s="12">
        <f t="shared" si="14"/>
        <v>11920</v>
      </c>
    </row>
    <row r="182" spans="1:21" ht="16" x14ac:dyDescent="0.2">
      <c r="A182" s="1">
        <v>496</v>
      </c>
      <c r="B182" s="1" t="s">
        <v>561</v>
      </c>
      <c r="C182" s="8" t="s">
        <v>562</v>
      </c>
      <c r="D182" s="9" t="s">
        <v>563</v>
      </c>
      <c r="E182" s="10">
        <v>12754</v>
      </c>
      <c r="F182" s="11" t="s">
        <v>13</v>
      </c>
      <c r="G182" s="11" t="s">
        <v>14</v>
      </c>
      <c r="H182" s="12">
        <f t="shared" si="13"/>
        <v>505080</v>
      </c>
      <c r="I182" s="12">
        <f t="shared" si="14"/>
        <v>20203.2</v>
      </c>
    </row>
    <row r="183" spans="1:21" s="15" customFormat="1" ht="16" x14ac:dyDescent="0.2">
      <c r="A183" s="1">
        <v>206</v>
      </c>
      <c r="B183" s="1" t="s">
        <v>564</v>
      </c>
      <c r="C183" s="8" t="s">
        <v>565</v>
      </c>
      <c r="D183" s="8" t="s">
        <v>566</v>
      </c>
      <c r="E183" s="10">
        <v>1540</v>
      </c>
      <c r="F183" s="11" t="s">
        <v>13</v>
      </c>
      <c r="G183" s="11" t="s">
        <v>14</v>
      </c>
      <c r="H183" s="12">
        <f t="shared" si="13"/>
        <v>250000</v>
      </c>
      <c r="I183" s="12">
        <f t="shared" si="14"/>
        <v>10000</v>
      </c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6" x14ac:dyDescent="0.2">
      <c r="A184" s="1">
        <v>426</v>
      </c>
      <c r="B184" s="1" t="s">
        <v>567</v>
      </c>
      <c r="C184" s="8" t="s">
        <v>567</v>
      </c>
      <c r="D184" s="8" t="s">
        <v>568</v>
      </c>
      <c r="E184" s="18">
        <v>800</v>
      </c>
      <c r="F184" s="11" t="s">
        <v>21</v>
      </c>
      <c r="G184" s="11" t="s">
        <v>22</v>
      </c>
      <c r="H184" s="12">
        <f t="shared" si="13"/>
        <v>250000</v>
      </c>
      <c r="I184" s="12">
        <f t="shared" si="14"/>
        <v>10000</v>
      </c>
    </row>
    <row r="185" spans="1:21" s="15" customFormat="1" ht="16" x14ac:dyDescent="0.2">
      <c r="A185" s="1">
        <v>291</v>
      </c>
      <c r="B185" s="1" t="s">
        <v>569</v>
      </c>
      <c r="C185" s="8" t="s">
        <v>570</v>
      </c>
      <c r="D185" s="8" t="s">
        <v>571</v>
      </c>
      <c r="E185" s="10">
        <v>7000</v>
      </c>
      <c r="F185" s="11" t="s">
        <v>66</v>
      </c>
      <c r="G185" s="11" t="s">
        <v>67</v>
      </c>
      <c r="H185" s="12">
        <f t="shared" si="13"/>
        <v>390000</v>
      </c>
      <c r="I185" s="12">
        <f t="shared" si="14"/>
        <v>15600</v>
      </c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6" x14ac:dyDescent="0.2">
      <c r="A186" s="1">
        <v>273</v>
      </c>
      <c r="B186" s="1" t="s">
        <v>572</v>
      </c>
      <c r="C186" s="8" t="s">
        <v>572</v>
      </c>
      <c r="D186" s="8" t="s">
        <v>573</v>
      </c>
      <c r="E186" s="10">
        <v>5150</v>
      </c>
      <c r="F186" s="11" t="s">
        <v>36</v>
      </c>
      <c r="G186" s="11" t="s">
        <v>574</v>
      </c>
      <c r="H186" s="12">
        <f t="shared" si="13"/>
        <v>353000</v>
      </c>
      <c r="I186" s="12">
        <f t="shared" si="14"/>
        <v>14120</v>
      </c>
    </row>
    <row r="187" spans="1:21" ht="16" x14ac:dyDescent="0.2">
      <c r="A187" s="1">
        <v>117</v>
      </c>
      <c r="B187" s="1" t="s">
        <v>575</v>
      </c>
      <c r="C187" s="8" t="s">
        <v>576</v>
      </c>
      <c r="D187" s="8" t="s">
        <v>577</v>
      </c>
      <c r="E187" s="10">
        <v>8000</v>
      </c>
      <c r="F187" s="11" t="s">
        <v>13</v>
      </c>
      <c r="G187" s="11" t="s">
        <v>14</v>
      </c>
      <c r="H187" s="12">
        <f t="shared" si="13"/>
        <v>410000</v>
      </c>
      <c r="I187" s="12">
        <f t="shared" si="14"/>
        <v>16400</v>
      </c>
    </row>
    <row r="188" spans="1:21" ht="16" x14ac:dyDescent="0.2">
      <c r="A188" s="1">
        <v>683</v>
      </c>
      <c r="B188" s="1" t="s">
        <v>578</v>
      </c>
      <c r="C188" s="8" t="s">
        <v>579</v>
      </c>
      <c r="D188" s="9" t="s">
        <v>580</v>
      </c>
      <c r="E188" s="10">
        <v>3565</v>
      </c>
      <c r="F188" s="11" t="s">
        <v>106</v>
      </c>
      <c r="G188" s="11" t="s">
        <v>581</v>
      </c>
      <c r="H188" s="12">
        <f t="shared" si="13"/>
        <v>321300</v>
      </c>
      <c r="I188" s="12">
        <f t="shared" si="14"/>
        <v>12852</v>
      </c>
    </row>
    <row r="189" spans="1:21" s="15" customFormat="1" ht="48" x14ac:dyDescent="0.2">
      <c r="A189" s="1">
        <v>69</v>
      </c>
      <c r="B189" s="1" t="s">
        <v>582</v>
      </c>
      <c r="C189" s="8" t="s">
        <v>582</v>
      </c>
      <c r="D189" s="8" t="s">
        <v>583</v>
      </c>
      <c r="E189" s="10">
        <v>6152</v>
      </c>
      <c r="F189" s="11" t="s">
        <v>48</v>
      </c>
      <c r="G189" s="11" t="s">
        <v>412</v>
      </c>
      <c r="H189" s="12">
        <f t="shared" si="13"/>
        <v>373040</v>
      </c>
      <c r="I189" s="12">
        <f t="shared" si="14"/>
        <v>14921.6</v>
      </c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6" x14ac:dyDescent="0.2">
      <c r="A190" s="1">
        <v>25</v>
      </c>
      <c r="B190" s="1" t="s">
        <v>584</v>
      </c>
      <c r="C190" s="8" t="s">
        <v>585</v>
      </c>
      <c r="D190" s="9" t="s">
        <v>586</v>
      </c>
      <c r="E190" s="10">
        <v>11000</v>
      </c>
      <c r="F190" s="11" t="s">
        <v>21</v>
      </c>
      <c r="G190" s="11" t="s">
        <v>22</v>
      </c>
      <c r="H190" s="12">
        <f t="shared" si="13"/>
        <v>470000</v>
      </c>
      <c r="I190" s="12">
        <f t="shared" si="14"/>
        <v>18800</v>
      </c>
    </row>
    <row r="191" spans="1:21" ht="48" x14ac:dyDescent="0.2">
      <c r="A191" s="1">
        <v>626</v>
      </c>
      <c r="B191" s="1" t="s">
        <v>587</v>
      </c>
      <c r="C191" s="8" t="s">
        <v>587</v>
      </c>
      <c r="D191" s="8" t="s">
        <v>588</v>
      </c>
      <c r="E191" s="10">
        <v>11186</v>
      </c>
      <c r="F191" s="11" t="s">
        <v>36</v>
      </c>
      <c r="G191" s="11" t="s">
        <v>14</v>
      </c>
      <c r="H191" s="12">
        <f t="shared" si="13"/>
        <v>473720</v>
      </c>
      <c r="I191" s="12">
        <f>H191/23</f>
        <v>20596.521739130436</v>
      </c>
    </row>
    <row r="192" spans="1:21" s="15" customFormat="1" ht="71" customHeight="1" x14ac:dyDescent="0.2">
      <c r="A192" s="1">
        <v>302</v>
      </c>
      <c r="B192" s="1" t="s">
        <v>589</v>
      </c>
      <c r="C192" s="8" t="s">
        <v>589</v>
      </c>
      <c r="D192" s="8" t="s">
        <v>590</v>
      </c>
      <c r="E192" s="10">
        <v>29618</v>
      </c>
      <c r="F192" s="11" t="s">
        <v>36</v>
      </c>
      <c r="G192" s="11" t="s">
        <v>14</v>
      </c>
      <c r="H192" s="12">
        <f t="shared" si="13"/>
        <v>842360</v>
      </c>
      <c r="I192" s="12">
        <f>H192/23</f>
        <v>36624.34782608696</v>
      </c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48" x14ac:dyDescent="0.2">
      <c r="A193" s="1">
        <v>643</v>
      </c>
      <c r="B193" s="1" t="s">
        <v>591</v>
      </c>
      <c r="C193" s="8" t="s">
        <v>591</v>
      </c>
      <c r="D193" s="8" t="s">
        <v>592</v>
      </c>
      <c r="E193" s="10">
        <v>25206</v>
      </c>
      <c r="F193" s="11" t="s">
        <v>36</v>
      </c>
      <c r="G193" s="11" t="s">
        <v>14</v>
      </c>
      <c r="H193" s="12">
        <f t="shared" si="13"/>
        <v>754120</v>
      </c>
      <c r="I193" s="12">
        <f>H193/23</f>
        <v>32787.82608695652</v>
      </c>
    </row>
    <row r="194" spans="1:21" ht="32" x14ac:dyDescent="0.2">
      <c r="A194" s="1">
        <v>71</v>
      </c>
      <c r="B194" s="1" t="s">
        <v>593</v>
      </c>
      <c r="C194" s="8" t="s">
        <v>593</v>
      </c>
      <c r="D194" s="8" t="s">
        <v>594</v>
      </c>
      <c r="E194" s="10">
        <v>4511</v>
      </c>
      <c r="F194" s="11" t="s">
        <v>595</v>
      </c>
      <c r="G194" s="11" t="s">
        <v>596</v>
      </c>
      <c r="H194" s="12">
        <f t="shared" si="13"/>
        <v>340220</v>
      </c>
      <c r="I194" s="12">
        <f>H194/25</f>
        <v>13608.8</v>
      </c>
    </row>
    <row r="195" spans="1:21" ht="32" x14ac:dyDescent="0.2">
      <c r="A195" s="1">
        <v>405</v>
      </c>
      <c r="B195" s="1" t="s">
        <v>597</v>
      </c>
      <c r="C195" s="8" t="s">
        <v>597</v>
      </c>
      <c r="D195" s="8" t="s">
        <v>598</v>
      </c>
      <c r="E195" s="10">
        <v>24672</v>
      </c>
      <c r="F195" s="11" t="s">
        <v>36</v>
      </c>
      <c r="G195" s="11" t="s">
        <v>14</v>
      </c>
      <c r="H195" s="12">
        <f t="shared" ref="H195:H201" si="15">IF(E195&lt;2001,250000,E195*20+250000)</f>
        <v>743440</v>
      </c>
      <c r="I195" s="12">
        <f>H195/25</f>
        <v>29737.599999999999</v>
      </c>
    </row>
    <row r="196" spans="1:21" ht="32" x14ac:dyDescent="0.2">
      <c r="A196" s="1">
        <v>164</v>
      </c>
      <c r="B196" s="1" t="s">
        <v>599</v>
      </c>
      <c r="C196" s="8" t="s">
        <v>600</v>
      </c>
      <c r="D196" s="8" t="s">
        <v>601</v>
      </c>
      <c r="E196" s="10">
        <v>4219</v>
      </c>
      <c r="F196" s="11" t="s">
        <v>48</v>
      </c>
      <c r="G196" s="11" t="s">
        <v>158</v>
      </c>
      <c r="H196" s="12">
        <f t="shared" si="15"/>
        <v>334380</v>
      </c>
      <c r="I196" s="12">
        <f>H196/23</f>
        <v>14538.260869565218</v>
      </c>
    </row>
    <row r="197" spans="1:21" s="15" customFormat="1" ht="95" customHeight="1" x14ac:dyDescent="0.2">
      <c r="A197" s="1">
        <v>352</v>
      </c>
      <c r="B197" s="1" t="s">
        <v>602</v>
      </c>
      <c r="C197" s="8" t="s">
        <v>603</v>
      </c>
      <c r="D197" s="9" t="s">
        <v>604</v>
      </c>
      <c r="E197" s="10">
        <v>13983</v>
      </c>
      <c r="F197" s="11" t="s">
        <v>48</v>
      </c>
      <c r="G197" s="11" t="s">
        <v>605</v>
      </c>
      <c r="H197" s="12">
        <f t="shared" si="15"/>
        <v>529660</v>
      </c>
      <c r="I197" s="12">
        <f t="shared" ref="I197:I202" si="16">H197/25</f>
        <v>21186.400000000001</v>
      </c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237" customHeight="1" x14ac:dyDescent="0.2">
      <c r="A198" s="1">
        <v>170</v>
      </c>
      <c r="B198" s="1" t="s">
        <v>606</v>
      </c>
      <c r="C198" s="8" t="s">
        <v>607</v>
      </c>
      <c r="D198" s="8" t="s">
        <v>608</v>
      </c>
      <c r="E198" s="10">
        <v>18032</v>
      </c>
      <c r="F198" s="11" t="s">
        <v>36</v>
      </c>
      <c r="G198" s="11" t="s">
        <v>14</v>
      </c>
      <c r="H198" s="12">
        <f t="shared" si="15"/>
        <v>610640</v>
      </c>
      <c r="I198" s="12">
        <f t="shared" si="16"/>
        <v>24425.599999999999</v>
      </c>
    </row>
    <row r="199" spans="1:21" ht="16" x14ac:dyDescent="0.2">
      <c r="A199" s="1">
        <v>523</v>
      </c>
      <c r="B199" s="1" t="s">
        <v>609</v>
      </c>
      <c r="C199" s="8" t="s">
        <v>609</v>
      </c>
      <c r="D199" s="8" t="s">
        <v>610</v>
      </c>
      <c r="E199" s="10">
        <v>8169</v>
      </c>
      <c r="F199" s="11" t="s">
        <v>36</v>
      </c>
      <c r="G199" s="11" t="s">
        <v>14</v>
      </c>
      <c r="H199" s="12">
        <f t="shared" si="15"/>
        <v>413380</v>
      </c>
      <c r="I199" s="12">
        <f t="shared" si="16"/>
        <v>16535.2</v>
      </c>
    </row>
    <row r="200" spans="1:21" ht="16" x14ac:dyDescent="0.2">
      <c r="A200" s="1">
        <v>472</v>
      </c>
      <c r="B200" s="1" t="s">
        <v>611</v>
      </c>
      <c r="C200" s="8" t="s">
        <v>612</v>
      </c>
      <c r="D200" s="8" t="s">
        <v>613</v>
      </c>
      <c r="E200" s="10">
        <v>3000</v>
      </c>
      <c r="F200" s="11" t="s">
        <v>36</v>
      </c>
      <c r="G200" s="11" t="s">
        <v>14</v>
      </c>
      <c r="H200" s="12">
        <f t="shared" si="15"/>
        <v>310000</v>
      </c>
      <c r="I200" s="12">
        <f t="shared" si="16"/>
        <v>12400</v>
      </c>
    </row>
    <row r="201" spans="1:21" s="15" customFormat="1" ht="210" customHeight="1" x14ac:dyDescent="0.2">
      <c r="A201" s="1">
        <v>544</v>
      </c>
      <c r="B201" s="1" t="s">
        <v>614</v>
      </c>
      <c r="C201" s="8" t="s">
        <v>615</v>
      </c>
      <c r="D201" s="8" t="s">
        <v>616</v>
      </c>
      <c r="E201" s="10">
        <v>5000</v>
      </c>
      <c r="F201" s="11" t="s">
        <v>66</v>
      </c>
      <c r="G201" s="11" t="s">
        <v>67</v>
      </c>
      <c r="H201" s="12">
        <f t="shared" si="15"/>
        <v>350000</v>
      </c>
      <c r="I201" s="12">
        <f t="shared" si="16"/>
        <v>14000</v>
      </c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x14ac:dyDescent="0.2">
      <c r="H202" s="2">
        <f>SUM(H3:H201)</f>
        <v>93170420</v>
      </c>
      <c r="I202" s="3">
        <f t="shared" si="16"/>
        <v>3726816.8</v>
      </c>
    </row>
    <row r="203" spans="1:21" x14ac:dyDescent="0.2">
      <c r="H203" s="21"/>
      <c r="I203" s="21"/>
    </row>
  </sheetData>
  <autoFilter ref="A2:X201" xr:uid="{C876AE50-9CFE-E740-B025-B4CCDF866BAB}"/>
  <sortState xmlns:xlrd2="http://schemas.microsoft.com/office/spreadsheetml/2017/richdata2" ref="C3:I201">
    <sortCondition ref="C3:C201"/>
    <sortCondition ref="G3:G201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FA5AE673C57148B89A6E4541740596" ma:contentTypeVersion="15" ma:contentTypeDescription="Create a new document." ma:contentTypeScope="" ma:versionID="b028cdc5dea7b58e7690398c43d8a11b">
  <xsd:schema xmlns:xsd="http://www.w3.org/2001/XMLSchema" xmlns:xs="http://www.w3.org/2001/XMLSchema" xmlns:p="http://schemas.microsoft.com/office/2006/metadata/properties" xmlns:ns2="cb4698ab-05d7-43cd-a1ea-68617d22cd0a" xmlns:ns3="4823c5b6-e95b-426e-b8c4-e080bfd3def7" targetNamespace="http://schemas.microsoft.com/office/2006/metadata/properties" ma:root="true" ma:fieldsID="1a13af4287c00075fc8f1e2247287c7b" ns2:_="" ns3:_="">
    <xsd:import namespace="cb4698ab-05d7-43cd-a1ea-68617d22cd0a"/>
    <xsd:import namespace="4823c5b6-e95b-426e-b8c4-e080bfd3de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698ab-05d7-43cd-a1ea-68617d22cd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bddc982-bc91-4485-acfd-23171be358e0}" ma:internalName="TaxCatchAll" ma:showField="CatchAllData" ma:web="cb4698ab-05d7-43cd-a1ea-68617d22cd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3c5b6-e95b-426e-b8c4-e080bfd3de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a513810-8253-45b2-b3c1-6fab3434a6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C2EDEB-EE26-4A3F-95D6-C9A72C04F1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4698ab-05d7-43cd-a1ea-68617d22cd0a"/>
    <ds:schemaRef ds:uri="4823c5b6-e95b-426e-b8c4-e080bfd3de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B7DE19-18B9-45A5-A682-B49DC531591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65c2dcd-2a6e-43aa-b2e8-26421a8c8526}" enabled="0" method="" siteId="{265c2dcd-2a6e-43aa-b2e8-26421a8c852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Practice Detail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Lichtenberger, Eric@DHCS</dc:creator>
  <cp:keywords/>
  <dc:description/>
  <cp:lastModifiedBy>Alejandra  Vargas-Johnson</cp:lastModifiedBy>
  <cp:revision/>
  <dcterms:created xsi:type="dcterms:W3CDTF">2024-06-27T21:44:05Z</dcterms:created>
  <dcterms:modified xsi:type="dcterms:W3CDTF">2024-12-06T23:28:39Z</dcterms:modified>
  <cp:category/>
  <cp:contentStatus/>
</cp:coreProperties>
</file>